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325"/>
  </bookViews>
  <sheets>
    <sheet name="Kahalgaon STPS-I" sheetId="6" r:id="rId1"/>
    <sheet name="Sheet1" sheetId="7" r:id="rId2"/>
    <sheet name="XVI A_VSTPS_V" sheetId="2" state="hidden" r:id="rId3"/>
  </sheets>
  <definedNames>
    <definedName name="_xlnm.Print_Area" localSheetId="0">'Kahalgaon STPS-I'!$A$1:$Q$52</definedName>
    <definedName name="_xlnm.Print_Area" localSheetId="1">Sheet1!$B$1:$G$18</definedName>
    <definedName name="_xlnm.Print_Titles" localSheetId="0">'Kahalgaon STPS-I'!$6:$9</definedName>
  </definedNames>
  <calcPr calcId="162913" iterate="1"/>
</workbook>
</file>

<file path=xl/calcChain.xml><?xml version="1.0" encoding="utf-8"?>
<calcChain xmlns="http://schemas.openxmlformats.org/spreadsheetml/2006/main">
  <c r="M19" i="6"/>
  <c r="I53" l="1"/>
  <c r="M51" s="1"/>
  <c r="G53"/>
  <c r="B51"/>
  <c r="O51" l="1"/>
  <c r="E18" i="7"/>
  <c r="D18"/>
  <c r="E8"/>
  <c r="D8"/>
  <c r="C38" i="2" l="1"/>
  <c r="C31"/>
  <c r="D38"/>
  <c r="D31"/>
  <c r="D40" s="1"/>
  <c r="D42" s="1"/>
  <c r="C40" l="1"/>
  <c r="C42" s="1"/>
</calcChain>
</file>

<file path=xl/sharedStrings.xml><?xml version="1.0" encoding="utf-8"?>
<sst xmlns="http://schemas.openxmlformats.org/spreadsheetml/2006/main" count="206" uniqueCount="139">
  <si>
    <t>Annexure-V (C)</t>
  </si>
  <si>
    <t xml:space="preserve">FY Year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</si>
  <si>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</si>
  <si>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</si>
  <si>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</si>
  <si>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>Variation  if any to be reconciled /justified.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</si>
  <si>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</si>
  <si>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</si>
  <si>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Asset/work</t>
  </si>
  <si>
    <t>(Rs. lakh)</t>
  </si>
  <si>
    <t>2009-10</t>
  </si>
  <si>
    <t>2010-11</t>
  </si>
  <si>
    <t>2011-12</t>
  </si>
  <si>
    <t>2012-13</t>
  </si>
  <si>
    <t>2013-14</t>
  </si>
  <si>
    <t xml:space="preserve">Total  Addition during the year </t>
  </si>
  <si>
    <t>Details of expenditure incurred from Compensation Allowance and Special Allowance  during  Tariff Period 2009-14</t>
  </si>
  <si>
    <t>Annexure XVI A</t>
  </si>
  <si>
    <t>Details of Incidental Expenses during Construction (IDEC) with break-up for the Generating stations for which COD is declared after 1.4.2014</t>
  </si>
  <si>
    <t>Item-wise details of expenditure with break-up</t>
  </si>
  <si>
    <t>Expenditure as on SCOD</t>
  </si>
  <si>
    <t>Expenditure as on actual COD of unit/ station</t>
  </si>
  <si>
    <t>Time Overrun</t>
  </si>
  <si>
    <t>S. No.</t>
  </si>
  <si>
    <t>A</t>
  </si>
  <si>
    <t>Head of Expenses:</t>
  </si>
  <si>
    <t xml:space="preserve">Const Power Chrgs </t>
  </si>
  <si>
    <t>IEDC Allocated by CC (Capital)</t>
  </si>
  <si>
    <t>Salaries</t>
  </si>
  <si>
    <t>Contribution to PF</t>
  </si>
  <si>
    <t>Employee Welfare Exp.</t>
  </si>
  <si>
    <t>R&amp;M - Bldg</t>
  </si>
  <si>
    <t>R&amp;M - Others</t>
  </si>
  <si>
    <t>Rates &amp; Taxes</t>
  </si>
  <si>
    <t>Communication Exp</t>
  </si>
  <si>
    <t>Bank Charges</t>
  </si>
  <si>
    <t>Travel Expenses</t>
  </si>
  <si>
    <t>Tender Expenses</t>
  </si>
  <si>
    <t>Advertisement &amp; Publicity</t>
  </si>
  <si>
    <t>Security Exp</t>
  </si>
  <si>
    <t>Entertainment Exp</t>
  </si>
  <si>
    <t>Professional Charges</t>
  </si>
  <si>
    <t>Legal Exp</t>
  </si>
  <si>
    <t>Printing exp</t>
  </si>
  <si>
    <t>Transport vehicle Running Exp</t>
  </si>
  <si>
    <t>Misc Exp</t>
  </si>
  <si>
    <t>Depreciation (Tangible Assets)</t>
  </si>
  <si>
    <t>Depreciation (Intangible Assets)</t>
  </si>
  <si>
    <t>Total Expenses</t>
  </si>
  <si>
    <t>B</t>
  </si>
  <si>
    <t>Head of Income</t>
  </si>
  <si>
    <t>Misc Income</t>
  </si>
  <si>
    <t>Power Charges Recovery</t>
  </si>
  <si>
    <t xml:space="preserve"> Interest from Contractors </t>
  </si>
  <si>
    <t xml:space="preserve">Water Charges Recovery </t>
  </si>
  <si>
    <t xml:space="preserve">Hire Charges Recovery </t>
  </si>
  <si>
    <t xml:space="preserve">B </t>
  </si>
  <si>
    <t>TOTAL INCOME</t>
  </si>
  <si>
    <t>A-B</t>
  </si>
  <si>
    <t>NET TOTAL</t>
  </si>
  <si>
    <t>Capitalised on COD</t>
  </si>
  <si>
    <t>Balance in CWIP on COD</t>
  </si>
  <si>
    <t>Name of Generating  Station : Vindhyachal STP Stage- V</t>
  </si>
  <si>
    <t>Stage : Stage - V</t>
  </si>
  <si>
    <t>COD of Units/Station : 30.10.2015</t>
  </si>
  <si>
    <t>2014-15</t>
  </si>
  <si>
    <t>2015-16</t>
  </si>
  <si>
    <t>2016-17</t>
  </si>
  <si>
    <t>No</t>
  </si>
  <si>
    <t>Rs-Lac</t>
  </si>
  <si>
    <t xml:space="preserve">Add-cap  allowed by the Commission under the provision of Regulation 9(2) </t>
  </si>
  <si>
    <t>Capitalisation   out of add cap allowed under Regulation 9(2)</t>
  </si>
  <si>
    <t>Nil</t>
  </si>
  <si>
    <t>Ash handling System</t>
  </si>
  <si>
    <t>Total</t>
  </si>
  <si>
    <t>Ash Handling System</t>
  </si>
  <si>
    <t>AAQMS</t>
  </si>
  <si>
    <t>Rs(Lakh)- Gross</t>
  </si>
  <si>
    <t>Net Basis</t>
  </si>
  <si>
    <t>-</t>
  </si>
  <si>
    <t xml:space="preserve">Capital Spares </t>
  </si>
  <si>
    <t xml:space="preserve">Total Addition  during  the year as per duly audited Schedule of Fixed Asset  </t>
  </si>
  <si>
    <t>Rs(Lakh)</t>
  </si>
  <si>
    <t>Annexure</t>
  </si>
  <si>
    <t>Actua Capitalization</t>
  </si>
  <si>
    <t>Description</t>
  </si>
  <si>
    <t>Allowed by CERC</t>
  </si>
  <si>
    <t>Justification/ Reason</t>
  </si>
  <si>
    <t>For 2014-15</t>
  </si>
  <si>
    <t>Sl. No.</t>
  </si>
  <si>
    <t>Land Compensation</t>
  </si>
  <si>
    <t>Wagon Tippler Package</t>
  </si>
  <si>
    <t>Augmentation of Railway siding</t>
  </si>
  <si>
    <t>Wagon Tippler</t>
  </si>
  <si>
    <t>Locomotive (3 Nos.</t>
  </si>
  <si>
    <t>Decap Spares-Part of Capital cost (-116.53),Wagon-decap (-44.34),Deacap of spares-not part of Capital cost(-1.099),Liabilty reversal (-6.98), Loan ERV (2.58), Iner Unit Transfer (-888.73),</t>
  </si>
  <si>
    <t>Spilled over to Next year</t>
  </si>
  <si>
    <t>spilled over to Next year</t>
  </si>
  <si>
    <t>Allowed in 2014-15</t>
  </si>
  <si>
    <t>For 2015-16</t>
  </si>
  <si>
    <t>Wagons (10 No.)</t>
  </si>
  <si>
    <t>132 KV Copper Conductor</t>
  </si>
  <si>
    <t>Ash Dyke work</t>
  </si>
  <si>
    <t>Replacement of Halon System with Inert gas</t>
  </si>
  <si>
    <t>Fire Detection and Protection System</t>
  </si>
  <si>
    <t>Ash Dyke Work</t>
  </si>
  <si>
    <t>Turbo supervisory/ turbine vibration monitoring system</t>
  </si>
  <si>
    <t>Decap of construction equipment (-445.89), Decap of Vehicle (-16.08), Decap of MBOA (-3.57),Deacp of spares (-243.50), Deacp of Wagon (-171.83), ERV (-10.06)</t>
  </si>
  <si>
    <t>Decap of equipment (-6.75), Decap of MBOA (-14.87), Decap of spares (-123.40),  ERV (1.96), Inter unit Transfer (-5.48), Asset not owned by company (-99.83), Decap of wagon (-619.02), Liability reversal (-4.42)</t>
  </si>
  <si>
    <t>COD of Units/Station :       01.08.1996</t>
  </si>
  <si>
    <t>Bunker Level Monitoring System</t>
  </si>
  <si>
    <t>Ash Utilization (Brick Making Machine)</t>
  </si>
  <si>
    <t xml:space="preserve">Decap of spares (-176.34),  ERV (6.38), Inter Unit Transfer (975.42), Decap of wagons (-240.1), Locomotive no. 3 (-1021.96) Capitalised during 2012-13 in books after returned from Rihand, But claimed in 2011-12 </t>
  </si>
  <si>
    <t>Upgrade of exist relay control system make up  pump</t>
  </si>
  <si>
    <t>Decap of Spares (-326.51), Reversal of Liabilty (-103.14),</t>
  </si>
  <si>
    <t>Decap of Spares (-390.53), Decap of MBOA (-24.66), Decap of 5KM Scheme (-3036.94), Decap of Equipment (-156.20)</t>
  </si>
  <si>
    <t>Continuous Emission Monitoring System</t>
  </si>
  <si>
    <t>Name of Generating  Station : Kahalgaon STPS  Stage-I (840 MW)</t>
  </si>
  <si>
    <t>Stage: I</t>
  </si>
  <si>
    <t>Liability of (2)</t>
  </si>
  <si>
    <t>Decap Spares-Part of Capital cost (-267.68), Decap of spares-not part of capital cost (-55.34), Decap of MBOA (-1.156), Liability Reversal (-96.793), Revenue item decap (-8.04), ERV (1.18456); 5 KM Scheme allowed as reimbursement (Not Capitalised) : Rs3134.79 Lakhs</t>
  </si>
  <si>
    <t xml:space="preserve">Add-cap  allowed by the Commission under the provision of Regulation 14(3) </t>
  </si>
  <si>
    <t>Capitalisation   out of add cap allowed under Regulation 14 (2)</t>
  </si>
  <si>
    <t>6=1+2</t>
  </si>
  <si>
    <t>Details of expenditure incurred from Compensation Allowance and Special Allowance  during  Tariff Period 2014-17</t>
  </si>
  <si>
    <t>CERC has allowed the same vide order dated  pertain ing to…..</t>
  </si>
  <si>
    <t>Installed for continious monitoring of emission parameters in view of Environment Norms</t>
  </si>
  <si>
    <t>Difference of Allowed vs Expenditure</t>
  </si>
  <si>
    <t>10=(2+3+4+5)-(6+7+8+9)</t>
  </si>
  <si>
    <t>12=6+7+8+9+11</t>
  </si>
  <si>
    <t xml:space="preserve">Capitalisation done which has not been claimed/ allowed in the tariff </t>
  </si>
  <si>
    <t xml:space="preserve">Detailed Justification in true up petition </t>
  </si>
  <si>
    <t>Envirornment, Energy Conservation, Energy Mgt.</t>
  </si>
  <si>
    <t>OH/R&amp;M</t>
  </si>
  <si>
    <t>Ash Dyke (Allowed in 2014-15)</t>
  </si>
  <si>
    <t>Continuous Emission Monitoring System             ( New Item)</t>
  </si>
  <si>
    <t>Land Compensation     (New Item)</t>
  </si>
  <si>
    <t>Land Compensation ( New Item)</t>
  </si>
  <si>
    <t xml:space="preserve"> Wagon Damaged (-28.7), Decap of MBOA (-14.4),  Decap of Spares (-454), Inter Unit ( 1102.93), Reversal of Liabilty (-45.86), Ind AS Adjustment (1495.78)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</si>
</sst>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.0"/>
    <numFmt numFmtId="165" formatCode="0.000"/>
    <numFmt numFmtId="166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</font>
    <font>
      <b/>
      <sz val="12"/>
      <color theme="1"/>
      <name val="Arial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Century Gothic"/>
      <family val="2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43" fontId="7" fillId="0" borderId="6" xfId="2" applyFont="1" applyBorder="1" applyAlignment="1">
      <alignment wrapText="1"/>
    </xf>
    <xf numFmtId="0" fontId="6" fillId="0" borderId="7" xfId="1" applyFont="1" applyBorder="1" applyAlignment="1">
      <alignment horizontal="right" wrapText="1"/>
    </xf>
    <xf numFmtId="0" fontId="1" fillId="0" borderId="7" xfId="1" applyBorder="1" applyAlignment="1">
      <alignment horizontal="left"/>
    </xf>
    <xf numFmtId="43" fontId="7" fillId="0" borderId="7" xfId="2" applyFont="1" applyBorder="1" applyAlignment="1">
      <alignment wrapText="1"/>
    </xf>
    <xf numFmtId="0" fontId="5" fillId="0" borderId="8" xfId="1" applyFont="1" applyBorder="1" applyAlignment="1">
      <alignment horizontal="center" wrapText="1"/>
    </xf>
    <xf numFmtId="0" fontId="5" fillId="0" borderId="9" xfId="1" applyFont="1" applyBorder="1" applyAlignment="1">
      <alignment wrapText="1"/>
    </xf>
    <xf numFmtId="0" fontId="6" fillId="0" borderId="10" xfId="1" applyFont="1" applyBorder="1" applyAlignment="1">
      <alignment wrapText="1"/>
    </xf>
    <xf numFmtId="43" fontId="7" fillId="0" borderId="10" xfId="2" applyFont="1" applyBorder="1" applyAlignment="1">
      <alignment wrapText="1"/>
    </xf>
    <xf numFmtId="0" fontId="4" fillId="0" borderId="3" xfId="0" applyFont="1" applyBorder="1" applyAlignment="1">
      <alignment horizontal="justify" vertical="top" wrapText="1"/>
    </xf>
    <xf numFmtId="43" fontId="8" fillId="0" borderId="9" xfId="2" applyFont="1" applyBorder="1" applyAlignment="1">
      <alignment wrapText="1"/>
    </xf>
    <xf numFmtId="0" fontId="7" fillId="0" borderId="7" xfId="1" applyFont="1" applyBorder="1" applyAlignment="1">
      <alignment wrapText="1"/>
    </xf>
    <xf numFmtId="0" fontId="6" fillId="0" borderId="7" xfId="1" applyFont="1" applyBorder="1" applyAlignment="1">
      <alignment wrapText="1"/>
    </xf>
    <xf numFmtId="43" fontId="7" fillId="0" borderId="9" xfId="2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8" fillId="0" borderId="8" xfId="1" applyFont="1" applyBorder="1" applyAlignment="1">
      <alignment horizontal="center" wrapText="1"/>
    </xf>
    <xf numFmtId="0" fontId="8" fillId="0" borderId="9" xfId="1" applyFont="1" applyBorder="1" applyAlignment="1">
      <alignment horizontal="left" wrapText="1"/>
    </xf>
    <xf numFmtId="43" fontId="8" fillId="0" borderId="9" xfId="2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11" xfId="1" applyFont="1" applyBorder="1" applyAlignment="1">
      <alignment horizontal="left" wrapText="1"/>
    </xf>
    <xf numFmtId="43" fontId="7" fillId="0" borderId="11" xfId="2" applyFont="1" applyBorder="1" applyAlignment="1">
      <alignment wrapText="1"/>
    </xf>
    <xf numFmtId="0" fontId="1" fillId="0" borderId="12" xfId="1" applyBorder="1"/>
    <xf numFmtId="0" fontId="8" fillId="0" borderId="13" xfId="1" applyFont="1" applyFill="1" applyBorder="1" applyAlignment="1">
      <alignment horizontal="left" wrapText="1"/>
    </xf>
    <xf numFmtId="43" fontId="7" fillId="0" borderId="13" xfId="2" applyFont="1" applyFill="1" applyBorder="1" applyAlignment="1">
      <alignment horizontal="right" wrapText="1"/>
    </xf>
    <xf numFmtId="0" fontId="1" fillId="0" borderId="14" xfId="1" applyBorder="1"/>
    <xf numFmtId="0" fontId="8" fillId="0" borderId="15" xfId="1" applyFont="1" applyFill="1" applyBorder="1" applyAlignment="1">
      <alignment horizontal="left" wrapText="1"/>
    </xf>
    <xf numFmtId="43" fontId="1" fillId="0" borderId="15" xfId="1" applyNumberForma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vertical="center"/>
    </xf>
    <xf numFmtId="2" fontId="12" fillId="0" borderId="6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2" fontId="11" fillId="0" borderId="6" xfId="0" applyNumberFormat="1" applyFont="1" applyFill="1" applyBorder="1" applyAlignment="1">
      <alignment horizontal="center"/>
    </xf>
    <xf numFmtId="0" fontId="11" fillId="0" borderId="6" xfId="0" quotePrefix="1" applyFont="1" applyFill="1" applyBorder="1" applyAlignment="1">
      <alignment horizontal="center" wrapText="1"/>
    </xf>
    <xf numFmtId="0" fontId="0" fillId="0" borderId="0" xfId="0" applyFill="1"/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10" fillId="0" borderId="6" xfId="0" applyFont="1" applyFill="1" applyBorder="1"/>
    <xf numFmtId="2" fontId="10" fillId="0" borderId="6" xfId="0" applyNumberFormat="1" applyFont="1" applyFill="1" applyBorder="1" applyAlignment="1">
      <alignment horizontal="center"/>
    </xf>
    <xf numFmtId="2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center" vertical="top" wrapText="1"/>
    </xf>
    <xf numFmtId="1" fontId="15" fillId="0" borderId="1" xfId="0" quotePrefix="1" applyNumberFormat="1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 wrapText="1"/>
    </xf>
    <xf numFmtId="2" fontId="15" fillId="0" borderId="15" xfId="0" applyNumberFormat="1" applyFont="1" applyFill="1" applyBorder="1" applyAlignment="1">
      <alignment vertical="center"/>
    </xf>
    <xf numFmtId="2" fontId="15" fillId="0" borderId="15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2" fontId="16" fillId="0" borderId="6" xfId="0" applyNumberFormat="1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2" fontId="16" fillId="0" borderId="10" xfId="0" applyNumberFormat="1" applyFont="1" applyFill="1" applyBorder="1" applyAlignment="1">
      <alignment vertical="center" wrapText="1"/>
    </xf>
    <xf numFmtId="2" fontId="15" fillId="0" borderId="15" xfId="0" applyNumberFormat="1" applyFont="1" applyFill="1" applyBorder="1" applyAlignment="1">
      <alignment horizontal="center" vertical="center" wrapText="1"/>
    </xf>
    <xf numFmtId="2" fontId="15" fillId="0" borderId="15" xfId="0" applyNumberFormat="1" applyFont="1" applyFill="1" applyBorder="1" applyAlignment="1">
      <alignment vertical="center" wrapText="1"/>
    </xf>
    <xf numFmtId="2" fontId="16" fillId="0" borderId="13" xfId="0" applyNumberFormat="1" applyFont="1" applyFill="1" applyBorder="1" applyAlignment="1">
      <alignment horizontal="center" vertical="center"/>
    </xf>
    <xf numFmtId="2" fontId="16" fillId="0" borderId="10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9" xfId="0" applyFont="1" applyFill="1" applyBorder="1"/>
    <xf numFmtId="0" fontId="16" fillId="0" borderId="25" xfId="0" applyFont="1" applyFill="1" applyBorder="1"/>
    <xf numFmtId="0" fontId="16" fillId="0" borderId="25" xfId="0" applyFont="1" applyFill="1" applyBorder="1" applyAlignment="1">
      <alignment horizontal="center"/>
    </xf>
    <xf numFmtId="0" fontId="16" fillId="0" borderId="25" xfId="0" applyFont="1" applyFill="1" applyBorder="1" applyAlignment="1"/>
    <xf numFmtId="0" fontId="16" fillId="0" borderId="30" xfId="0" applyFont="1" applyFill="1" applyBorder="1" applyAlignment="1">
      <alignment horizontal="left"/>
    </xf>
    <xf numFmtId="0" fontId="15" fillId="0" borderId="36" xfId="0" applyFont="1" applyFill="1" applyBorder="1" applyAlignment="1">
      <alignment vertical="top" wrapText="1"/>
    </xf>
    <xf numFmtId="0" fontId="15" fillId="0" borderId="36" xfId="0" applyFont="1" applyFill="1" applyBorder="1" applyAlignment="1">
      <alignment horizontal="left" vertical="top" wrapText="1"/>
    </xf>
    <xf numFmtId="0" fontId="15" fillId="0" borderId="37" xfId="0" applyFont="1" applyFill="1" applyBorder="1" applyAlignment="1">
      <alignment vertical="top" wrapText="1"/>
    </xf>
    <xf numFmtId="0" fontId="15" fillId="0" borderId="37" xfId="0" applyFont="1" applyFill="1" applyBorder="1" applyAlignment="1">
      <alignment horizontal="left" vertical="top" wrapText="1"/>
    </xf>
    <xf numFmtId="2" fontId="16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vertical="top" wrapText="1"/>
    </xf>
    <xf numFmtId="2" fontId="17" fillId="0" borderId="10" xfId="0" applyNumberFormat="1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vertical="top" wrapText="1"/>
    </xf>
    <xf numFmtId="2" fontId="17" fillId="0" borderId="15" xfId="0" applyNumberFormat="1" applyFont="1" applyFill="1" applyBorder="1" applyAlignment="1">
      <alignment horizontal="center" vertical="top" wrapText="1"/>
    </xf>
    <xf numFmtId="2" fontId="17" fillId="0" borderId="15" xfId="0" applyNumberFormat="1" applyFont="1" applyFill="1" applyBorder="1" applyAlignment="1">
      <alignment vertical="top" wrapText="1"/>
    </xf>
    <xf numFmtId="2" fontId="16" fillId="0" borderId="0" xfId="0" applyNumberFormat="1" applyFont="1" applyFill="1"/>
    <xf numFmtId="0" fontId="12" fillId="0" borderId="13" xfId="0" applyFont="1" applyFill="1" applyBorder="1"/>
    <xf numFmtId="0" fontId="18" fillId="0" borderId="13" xfId="0" applyFont="1" applyFill="1" applyBorder="1" applyAlignment="1">
      <alignment vertical="top" wrapText="1"/>
    </xf>
    <xf numFmtId="0" fontId="13" fillId="0" borderId="6" xfId="3" applyFont="1" applyFill="1" applyBorder="1" applyAlignment="1">
      <alignment horizontal="center" vertical="center" wrapText="1"/>
    </xf>
    <xf numFmtId="4" fontId="13" fillId="0" borderId="6" xfId="4" applyNumberFormat="1" applyFont="1" applyFill="1" applyBorder="1"/>
    <xf numFmtId="0" fontId="12" fillId="0" borderId="6" xfId="0" applyFont="1" applyFill="1" applyBorder="1"/>
    <xf numFmtId="0" fontId="12" fillId="0" borderId="10" xfId="0" applyFont="1" applyFill="1" applyBorder="1"/>
    <xf numFmtId="0" fontId="18" fillId="0" borderId="10" xfId="0" applyFont="1" applyFill="1" applyBorder="1" applyAlignment="1">
      <alignment vertical="top" wrapText="1"/>
    </xf>
    <xf numFmtId="165" fontId="16" fillId="0" borderId="0" xfId="0" applyNumberFormat="1" applyFont="1" applyFill="1"/>
    <xf numFmtId="0" fontId="17" fillId="0" borderId="12" xfId="0" applyFont="1" applyFill="1" applyBorder="1" applyAlignment="1">
      <alignment vertical="top" wrapText="1"/>
    </xf>
    <xf numFmtId="0" fontId="18" fillId="0" borderId="13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vertical="top" wrapText="1"/>
    </xf>
    <xf numFmtId="0" fontId="12" fillId="0" borderId="19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vertical="top"/>
    </xf>
    <xf numFmtId="0" fontId="12" fillId="0" borderId="20" xfId="0" applyFont="1" applyFill="1" applyBorder="1"/>
    <xf numFmtId="0" fontId="12" fillId="0" borderId="14" xfId="0" applyFont="1" applyFill="1" applyBorder="1"/>
    <xf numFmtId="0" fontId="12" fillId="0" borderId="15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1" xfId="0" applyFont="1" applyFill="1" applyBorder="1"/>
    <xf numFmtId="2" fontId="16" fillId="0" borderId="25" xfId="0" applyNumberFormat="1" applyFont="1" applyFill="1" applyBorder="1" applyAlignment="1">
      <alignment vertical="center" wrapText="1"/>
    </xf>
    <xf numFmtId="2" fontId="16" fillId="0" borderId="10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5" fillId="0" borderId="5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horizontal="center" vertical="top" wrapText="1"/>
    </xf>
    <xf numFmtId="0" fontId="18" fillId="0" borderId="34" xfId="0" applyFont="1" applyFill="1" applyBorder="1" applyAlignment="1">
      <alignment horizontal="center" vertical="top" wrapText="1"/>
    </xf>
    <xf numFmtId="2" fontId="18" fillId="0" borderId="30" xfId="0" applyNumberFormat="1" applyFont="1" applyFill="1" applyBorder="1" applyAlignment="1">
      <alignment horizontal="center" vertical="top" wrapText="1"/>
    </xf>
    <xf numFmtId="2" fontId="18" fillId="0" borderId="28" xfId="0" applyNumberFormat="1" applyFont="1" applyFill="1" applyBorder="1" applyAlignment="1">
      <alignment horizontal="center" vertical="top" wrapText="1"/>
    </xf>
    <xf numFmtId="2" fontId="18" fillId="0" borderId="34" xfId="0" applyNumberFormat="1" applyFont="1" applyFill="1" applyBorder="1" applyAlignment="1">
      <alignment horizontal="center" vertical="top" wrapText="1"/>
    </xf>
    <xf numFmtId="0" fontId="15" fillId="0" borderId="36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 vertical="top" wrapText="1"/>
    </xf>
    <xf numFmtId="2" fontId="18" fillId="0" borderId="25" xfId="0" applyNumberFormat="1" applyFont="1" applyFill="1" applyBorder="1" applyAlignment="1">
      <alignment horizontal="center" vertical="center" wrapText="1"/>
    </xf>
    <xf numFmtId="2" fontId="18" fillId="0" borderId="11" xfId="0" applyNumberFormat="1" applyFont="1" applyFill="1" applyBorder="1" applyAlignment="1">
      <alignment horizontal="center" vertical="center" wrapText="1"/>
    </xf>
    <xf numFmtId="2" fontId="18" fillId="0" borderId="33" xfId="0" applyNumberFormat="1" applyFont="1" applyFill="1" applyBorder="1" applyAlignment="1">
      <alignment horizontal="center" vertical="center" wrapText="1"/>
    </xf>
    <xf numFmtId="2" fontId="15" fillId="0" borderId="36" xfId="0" applyNumberFormat="1" applyFont="1" applyFill="1" applyBorder="1" applyAlignment="1">
      <alignment horizontal="center" vertical="top" wrapText="1"/>
    </xf>
    <xf numFmtId="2" fontId="15" fillId="0" borderId="37" xfId="0" applyNumberFormat="1" applyFont="1" applyFill="1" applyBorder="1" applyAlignment="1">
      <alignment horizontal="center" vertical="top" wrapText="1"/>
    </xf>
    <xf numFmtId="2" fontId="16" fillId="0" borderId="25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2" fontId="16" fillId="0" borderId="33" xfId="0" applyNumberFormat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2" fontId="16" fillId="0" borderId="25" xfId="0" applyNumberFormat="1" applyFont="1" applyFill="1" applyBorder="1" applyAlignment="1">
      <alignment horizontal="center" vertical="center"/>
    </xf>
    <xf numFmtId="2" fontId="16" fillId="0" borderId="11" xfId="0" applyNumberFormat="1" applyFont="1" applyFill="1" applyBorder="1" applyAlignment="1">
      <alignment horizontal="center" vertical="center"/>
    </xf>
    <xf numFmtId="2" fontId="16" fillId="0" borderId="33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top" wrapText="1"/>
    </xf>
    <xf numFmtId="1" fontId="15" fillId="0" borderId="2" xfId="0" applyNumberFormat="1" applyFont="1" applyFill="1" applyBorder="1" applyAlignment="1">
      <alignment horizontal="center" vertical="top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164" fontId="16" fillId="0" borderId="25" xfId="0" applyNumberFormat="1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30" xfId="0" applyFont="1" applyFill="1" applyBorder="1" applyAlignment="1">
      <alignment horizontal="center" vertical="top" wrapText="1"/>
    </xf>
    <xf numFmtId="0" fontId="16" fillId="0" borderId="28" xfId="0" applyFont="1" applyFill="1" applyBorder="1" applyAlignment="1">
      <alignment horizontal="center" vertical="top" wrapText="1"/>
    </xf>
    <xf numFmtId="0" fontId="16" fillId="0" borderId="34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7" fillId="0" borderId="35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top" wrapText="1"/>
    </xf>
    <xf numFmtId="0" fontId="15" fillId="0" borderId="40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41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5">
    <cellStyle name="Comma 16" xfId="4"/>
    <cellStyle name="Comma 8 3" xfId="2"/>
    <cellStyle name="Normal" xfId="0" builtinId="0"/>
    <cellStyle name="Normal 100" xfId="1"/>
    <cellStyle name="Normal 2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abSelected="1" zoomScale="85" zoomScaleNormal="85" workbookViewId="0">
      <selection activeCell="S52" sqref="S52:X52"/>
    </sheetView>
  </sheetViews>
  <sheetFormatPr defaultColWidth="8.85546875" defaultRowHeight="12.75"/>
  <cols>
    <col min="1" max="1" width="8.5703125" style="54" customWidth="1"/>
    <col min="2" max="2" width="10.5703125" style="54" customWidth="1"/>
    <col min="3" max="3" width="8.7109375" style="54" customWidth="1"/>
    <col min="4" max="4" width="12" style="55" customWidth="1"/>
    <col min="5" max="5" width="11.85546875" style="55" customWidth="1"/>
    <col min="6" max="6" width="17.7109375" style="54" customWidth="1"/>
    <col min="7" max="7" width="10.42578125" style="54" bestFit="1" customWidth="1"/>
    <col min="8" max="8" width="16.5703125" style="54" customWidth="1"/>
    <col min="9" max="9" width="11.5703125" style="55" customWidth="1"/>
    <col min="10" max="10" width="10.85546875" style="54" customWidth="1"/>
    <col min="11" max="11" width="8.85546875" style="54"/>
    <col min="12" max="12" width="14.42578125" style="54" customWidth="1"/>
    <col min="13" max="13" width="12.7109375" style="54" customWidth="1"/>
    <col min="14" max="14" width="11.5703125" style="54" customWidth="1"/>
    <col min="15" max="15" width="9.7109375" style="54" customWidth="1"/>
    <col min="16" max="16" width="12.85546875" style="140" customWidth="1"/>
    <col min="17" max="17" width="30.85546875" style="141" customWidth="1"/>
    <col min="18" max="16384" width="8.85546875" style="54"/>
  </cols>
  <sheetData>
    <row r="1" spans="1:17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>
      <c r="A2" s="187" t="s">
        <v>117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>
      <c r="A4" s="187" t="s">
        <v>109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7" ht="13.5" thickBot="1">
      <c r="A5" s="188" t="s">
        <v>16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</row>
    <row r="6" spans="1:17" s="55" customFormat="1" ht="39.6" customHeight="1" thickBot="1">
      <c r="A6" s="189" t="s">
        <v>1</v>
      </c>
      <c r="B6" s="189" t="s">
        <v>70</v>
      </c>
      <c r="C6" s="189"/>
      <c r="D6" s="189" t="s">
        <v>2</v>
      </c>
      <c r="E6" s="189" t="s">
        <v>3</v>
      </c>
      <c r="F6" s="189" t="s">
        <v>4</v>
      </c>
      <c r="G6" s="189"/>
      <c r="H6" s="189"/>
      <c r="I6" s="189"/>
      <c r="J6" s="189"/>
      <c r="K6" s="189"/>
      <c r="L6" s="155" t="s">
        <v>130</v>
      </c>
      <c r="M6" s="155" t="s">
        <v>127</v>
      </c>
      <c r="N6" s="150" t="s">
        <v>80</v>
      </c>
      <c r="O6" s="189" t="s">
        <v>15</v>
      </c>
      <c r="P6" s="190" t="s">
        <v>81</v>
      </c>
      <c r="Q6" s="191" t="s">
        <v>5</v>
      </c>
    </row>
    <row r="7" spans="1:17" s="55" customFormat="1" ht="52.9" customHeight="1" thickBot="1">
      <c r="A7" s="189"/>
      <c r="B7" s="189"/>
      <c r="C7" s="189"/>
      <c r="D7" s="189"/>
      <c r="E7" s="189"/>
      <c r="F7" s="189" t="s">
        <v>71</v>
      </c>
      <c r="G7" s="189"/>
      <c r="H7" s="189" t="s">
        <v>6</v>
      </c>
      <c r="I7" s="189"/>
      <c r="J7" s="189" t="s">
        <v>7</v>
      </c>
      <c r="K7" s="189"/>
      <c r="L7" s="156"/>
      <c r="M7" s="156"/>
      <c r="N7" s="151"/>
      <c r="O7" s="189"/>
      <c r="P7" s="190"/>
      <c r="Q7" s="191"/>
    </row>
    <row r="8" spans="1:17" ht="35.450000000000003" customHeight="1" thickBot="1">
      <c r="A8" s="56"/>
      <c r="B8" s="57" t="s">
        <v>78</v>
      </c>
      <c r="C8" s="57" t="s">
        <v>119</v>
      </c>
      <c r="D8" s="58"/>
      <c r="E8" s="58"/>
      <c r="F8" s="57" t="s">
        <v>8</v>
      </c>
      <c r="G8" s="57" t="s">
        <v>82</v>
      </c>
      <c r="H8" s="57" t="s">
        <v>8</v>
      </c>
      <c r="I8" s="57" t="s">
        <v>77</v>
      </c>
      <c r="J8" s="57" t="s">
        <v>8</v>
      </c>
      <c r="K8" s="56" t="s">
        <v>9</v>
      </c>
      <c r="L8" s="59"/>
      <c r="M8" s="59"/>
      <c r="N8" s="58"/>
      <c r="O8" s="60"/>
      <c r="P8" s="60"/>
      <c r="Q8" s="61"/>
    </row>
    <row r="9" spans="1:17" ht="27" customHeight="1" thickBot="1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178">
        <v>6</v>
      </c>
      <c r="G9" s="179"/>
      <c r="H9" s="178">
        <v>7</v>
      </c>
      <c r="I9" s="179"/>
      <c r="J9" s="178">
        <v>8</v>
      </c>
      <c r="K9" s="179"/>
      <c r="L9" s="62">
        <v>9</v>
      </c>
      <c r="M9" s="63" t="s">
        <v>128</v>
      </c>
      <c r="N9" s="62">
        <v>11</v>
      </c>
      <c r="O9" s="62" t="s">
        <v>129</v>
      </c>
      <c r="P9" s="62">
        <v>13</v>
      </c>
      <c r="Q9" s="62">
        <v>14</v>
      </c>
    </row>
    <row r="10" spans="1:17" ht="25.5" customHeight="1">
      <c r="A10" s="172" t="s">
        <v>10</v>
      </c>
      <c r="B10" s="183">
        <v>301.77999999999997</v>
      </c>
      <c r="C10" s="157">
        <v>11.585129999999999</v>
      </c>
      <c r="D10" s="160">
        <v>126</v>
      </c>
      <c r="E10" s="160">
        <v>0</v>
      </c>
      <c r="F10" s="64" t="s">
        <v>75</v>
      </c>
      <c r="G10" s="41">
        <v>207.24232000000001</v>
      </c>
      <c r="H10" s="65"/>
      <c r="I10" s="66"/>
      <c r="J10" s="160"/>
      <c r="K10" s="160"/>
      <c r="L10" s="160">
        <v>0</v>
      </c>
      <c r="M10" s="157">
        <v>125.99606999999997</v>
      </c>
      <c r="N10" s="157">
        <v>0</v>
      </c>
      <c r="O10" s="157">
        <v>313.36905999999999</v>
      </c>
      <c r="P10" s="157">
        <v>-577.54861000000005</v>
      </c>
      <c r="Q10" s="192" t="s">
        <v>107</v>
      </c>
    </row>
    <row r="11" spans="1:17" ht="15">
      <c r="A11" s="173"/>
      <c r="B11" s="184"/>
      <c r="C11" s="158"/>
      <c r="D11" s="161"/>
      <c r="E11" s="161"/>
      <c r="F11" s="67" t="s">
        <v>76</v>
      </c>
      <c r="G11" s="41">
        <v>104.04299</v>
      </c>
      <c r="H11" s="67"/>
      <c r="I11" s="68" t="s">
        <v>79</v>
      </c>
      <c r="J11" s="161"/>
      <c r="K11" s="161"/>
      <c r="L11" s="161"/>
      <c r="M11" s="158"/>
      <c r="N11" s="158"/>
      <c r="O11" s="158"/>
      <c r="P11" s="158"/>
      <c r="Q11" s="193"/>
    </row>
    <row r="12" spans="1:17" ht="15">
      <c r="A12" s="173"/>
      <c r="B12" s="184"/>
      <c r="C12" s="158"/>
      <c r="D12" s="161"/>
      <c r="E12" s="161"/>
      <c r="F12" s="67" t="s">
        <v>90</v>
      </c>
      <c r="G12" s="41">
        <v>2.0837500000000002</v>
      </c>
      <c r="H12" s="69"/>
      <c r="I12" s="69"/>
      <c r="J12" s="161"/>
      <c r="K12" s="161"/>
      <c r="L12" s="161"/>
      <c r="M12" s="158"/>
      <c r="N12" s="158"/>
      <c r="O12" s="158"/>
      <c r="P12" s="158"/>
      <c r="Q12" s="193"/>
    </row>
    <row r="13" spans="1:17" ht="15" customHeight="1" thickBot="1">
      <c r="A13" s="70"/>
      <c r="B13" s="71"/>
      <c r="C13" s="71"/>
      <c r="D13" s="72"/>
      <c r="E13" s="72"/>
      <c r="F13" s="71" t="s">
        <v>74</v>
      </c>
      <c r="G13" s="73">
        <v>313.36905999999999</v>
      </c>
      <c r="H13" s="71" t="s">
        <v>74</v>
      </c>
      <c r="I13" s="74">
        <v>0</v>
      </c>
      <c r="J13" s="71" t="s">
        <v>74</v>
      </c>
      <c r="K13" s="73">
        <v>0</v>
      </c>
      <c r="L13" s="162"/>
      <c r="M13" s="159"/>
      <c r="N13" s="159"/>
      <c r="O13" s="159">
        <v>313.36905999999999</v>
      </c>
      <c r="P13" s="159">
        <v>-577.54861000000005</v>
      </c>
      <c r="Q13" s="194"/>
    </row>
    <row r="14" spans="1:17" ht="13.5" thickBot="1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/>
    </row>
    <row r="15" spans="1:17" ht="25.5">
      <c r="A15" s="172" t="s">
        <v>11</v>
      </c>
      <c r="B15" s="160">
        <v>867.07</v>
      </c>
      <c r="C15" s="157">
        <v>21.056850000000001</v>
      </c>
      <c r="D15" s="160">
        <v>210</v>
      </c>
      <c r="E15" s="180">
        <v>0</v>
      </c>
      <c r="F15" s="64" t="s">
        <v>75</v>
      </c>
      <c r="G15" s="75">
        <v>888.13054999999997</v>
      </c>
      <c r="H15" s="76"/>
      <c r="I15" s="77" t="s">
        <v>79</v>
      </c>
      <c r="J15" s="64"/>
      <c r="K15" s="64"/>
      <c r="L15" s="160">
        <v>0</v>
      </c>
      <c r="M15" s="157">
        <v>209.99630000000013</v>
      </c>
      <c r="N15" s="160">
        <v>641.70000000000005</v>
      </c>
      <c r="O15" s="160">
        <v>1529.8305500000001</v>
      </c>
      <c r="P15" s="160">
        <v>658</v>
      </c>
      <c r="Q15" s="166" t="s">
        <v>108</v>
      </c>
    </row>
    <row r="16" spans="1:17" ht="42.6" customHeight="1">
      <c r="A16" s="173"/>
      <c r="B16" s="161"/>
      <c r="C16" s="158"/>
      <c r="D16" s="161"/>
      <c r="E16" s="181"/>
      <c r="F16" s="78"/>
      <c r="G16" s="78"/>
      <c r="H16" s="79"/>
      <c r="I16" s="80"/>
      <c r="J16" s="67"/>
      <c r="K16" s="67"/>
      <c r="L16" s="161"/>
      <c r="M16" s="161"/>
      <c r="N16" s="161"/>
      <c r="O16" s="161"/>
      <c r="P16" s="161"/>
      <c r="Q16" s="167"/>
    </row>
    <row r="17" spans="1:17" ht="25.15" customHeight="1" thickBot="1">
      <c r="A17" s="174"/>
      <c r="B17" s="162"/>
      <c r="C17" s="159"/>
      <c r="D17" s="162"/>
      <c r="E17" s="182"/>
      <c r="F17" s="70" t="s">
        <v>74</v>
      </c>
      <c r="G17" s="73">
        <v>888.13054999999997</v>
      </c>
      <c r="H17" s="81" t="s">
        <v>74</v>
      </c>
      <c r="I17" s="74">
        <v>0</v>
      </c>
      <c r="J17" s="71" t="s">
        <v>74</v>
      </c>
      <c r="K17" s="73">
        <v>0</v>
      </c>
      <c r="L17" s="162"/>
      <c r="M17" s="162"/>
      <c r="N17" s="162"/>
      <c r="O17" s="162">
        <v>1529.8305500000001</v>
      </c>
      <c r="P17" s="162">
        <v>658</v>
      </c>
      <c r="Q17" s="167"/>
    </row>
    <row r="18" spans="1:17" ht="15" customHeight="1" thickBot="1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1"/>
    </row>
    <row r="19" spans="1:17" s="84" customFormat="1" ht="25.5">
      <c r="A19" s="172" t="s">
        <v>12</v>
      </c>
      <c r="B19" s="160">
        <v>7837.6</v>
      </c>
      <c r="C19" s="157">
        <v>1152.26088</v>
      </c>
      <c r="D19" s="160">
        <v>252</v>
      </c>
      <c r="E19" s="160">
        <v>0</v>
      </c>
      <c r="F19" s="64" t="s">
        <v>75</v>
      </c>
      <c r="G19" s="75">
        <v>30.693460000000002</v>
      </c>
      <c r="H19" s="82"/>
      <c r="I19" s="83"/>
      <c r="J19" s="64"/>
      <c r="K19" s="64"/>
      <c r="L19" s="163">
        <v>56.899250000000002</v>
      </c>
      <c r="M19" s="163">
        <f>B19+C19+D19+E19-G23-I23-K23-L19</f>
        <v>195.10166999999859</v>
      </c>
      <c r="N19" s="163">
        <v>321.24128999999999</v>
      </c>
      <c r="O19" s="163">
        <v>9368.0005000000019</v>
      </c>
      <c r="P19" s="163">
        <v>8911.3977900000009</v>
      </c>
      <c r="Q19" s="175" t="s">
        <v>112</v>
      </c>
    </row>
    <row r="20" spans="1:17" ht="14.45" customHeight="1">
      <c r="A20" s="173"/>
      <c r="B20" s="161"/>
      <c r="C20" s="158"/>
      <c r="D20" s="161"/>
      <c r="E20" s="161"/>
      <c r="F20" s="67" t="s">
        <v>93</v>
      </c>
      <c r="G20" s="85">
        <v>5855.83536</v>
      </c>
      <c r="H20" s="82"/>
      <c r="I20" s="83"/>
      <c r="J20" s="67"/>
      <c r="K20" s="67"/>
      <c r="L20" s="164"/>
      <c r="M20" s="164"/>
      <c r="N20" s="164"/>
      <c r="O20" s="164"/>
      <c r="P20" s="164"/>
      <c r="Q20" s="176"/>
    </row>
    <row r="21" spans="1:17" ht="27" customHeight="1">
      <c r="A21" s="173"/>
      <c r="B21" s="161"/>
      <c r="C21" s="158"/>
      <c r="D21" s="161"/>
      <c r="E21" s="161"/>
      <c r="F21" s="86" t="s">
        <v>94</v>
      </c>
      <c r="G21" s="87">
        <v>3065.4198000000001</v>
      </c>
      <c r="H21" s="82"/>
      <c r="I21" s="83"/>
      <c r="J21" s="86"/>
      <c r="K21" s="86"/>
      <c r="L21" s="164"/>
      <c r="M21" s="164"/>
      <c r="N21" s="164"/>
      <c r="O21" s="164"/>
      <c r="P21" s="164"/>
      <c r="Q21" s="176"/>
    </row>
    <row r="22" spans="1:17" ht="27" customHeight="1">
      <c r="A22" s="173"/>
      <c r="B22" s="161"/>
      <c r="C22" s="158"/>
      <c r="D22" s="161"/>
      <c r="E22" s="161"/>
      <c r="F22" s="86" t="s">
        <v>90</v>
      </c>
      <c r="G22" s="87">
        <v>37.911340000000003</v>
      </c>
      <c r="H22" s="82"/>
      <c r="I22" s="83"/>
      <c r="J22" s="86"/>
      <c r="K22" s="86"/>
      <c r="L22" s="164"/>
      <c r="M22" s="164"/>
      <c r="N22" s="164"/>
      <c r="O22" s="164"/>
      <c r="P22" s="164"/>
      <c r="Q22" s="176"/>
    </row>
    <row r="23" spans="1:17" ht="15.75" customHeight="1" thickBot="1">
      <c r="A23" s="174"/>
      <c r="B23" s="162"/>
      <c r="C23" s="159"/>
      <c r="D23" s="162"/>
      <c r="E23" s="162"/>
      <c r="F23" s="71" t="s">
        <v>74</v>
      </c>
      <c r="G23" s="73">
        <v>8989.8599600000016</v>
      </c>
      <c r="H23" s="71" t="s">
        <v>74</v>
      </c>
      <c r="I23" s="88">
        <v>0</v>
      </c>
      <c r="J23" s="71" t="s">
        <v>74</v>
      </c>
      <c r="K23" s="89">
        <v>0</v>
      </c>
      <c r="L23" s="165"/>
      <c r="M23" s="165"/>
      <c r="N23" s="165"/>
      <c r="O23" s="165">
        <v>9368.0005000000019</v>
      </c>
      <c r="P23" s="165">
        <v>8911.3977900000009</v>
      </c>
      <c r="Q23" s="177"/>
    </row>
    <row r="24" spans="1:17" ht="13.5" thickBot="1">
      <c r="A24" s="169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1"/>
    </row>
    <row r="25" spans="1:17" ht="26.45" customHeight="1">
      <c r="A25" s="172" t="s">
        <v>13</v>
      </c>
      <c r="B25" s="157">
        <v>2979.4356200000002</v>
      </c>
      <c r="C25" s="157">
        <v>314.47386999999998</v>
      </c>
      <c r="D25" s="157">
        <v>294</v>
      </c>
      <c r="E25" s="157">
        <v>0</v>
      </c>
      <c r="F25" s="64" t="s">
        <v>73</v>
      </c>
      <c r="G25" s="75">
        <v>1580.87807</v>
      </c>
      <c r="H25" s="76"/>
      <c r="I25" s="77"/>
      <c r="J25" s="64"/>
      <c r="K25" s="64"/>
      <c r="L25" s="157">
        <v>0</v>
      </c>
      <c r="M25" s="157">
        <v>294</v>
      </c>
      <c r="N25" s="157">
        <v>886.27652</v>
      </c>
      <c r="O25" s="157">
        <v>4180.1860100000004</v>
      </c>
      <c r="P25" s="157">
        <v>3125.09</v>
      </c>
      <c r="Q25" s="166" t="s">
        <v>95</v>
      </c>
    </row>
    <row r="26" spans="1:17" ht="35.25" customHeight="1">
      <c r="A26" s="173"/>
      <c r="B26" s="158"/>
      <c r="C26" s="158"/>
      <c r="D26" s="158"/>
      <c r="E26" s="158"/>
      <c r="F26" s="67" t="s">
        <v>91</v>
      </c>
      <c r="G26" s="42">
        <v>1425.3641600000001</v>
      </c>
      <c r="H26" s="79"/>
      <c r="I26" s="68"/>
      <c r="J26" s="67"/>
      <c r="K26" s="67"/>
      <c r="L26" s="158"/>
      <c r="M26" s="158"/>
      <c r="N26" s="158"/>
      <c r="O26" s="158"/>
      <c r="P26" s="158"/>
      <c r="Q26" s="167"/>
    </row>
    <row r="27" spans="1:17" ht="27.75" customHeight="1">
      <c r="A27" s="173"/>
      <c r="B27" s="158"/>
      <c r="C27" s="158"/>
      <c r="D27" s="158"/>
      <c r="E27" s="158"/>
      <c r="F27" s="67" t="s">
        <v>90</v>
      </c>
      <c r="G27" s="42">
        <v>287.66726</v>
      </c>
      <c r="H27" s="67"/>
      <c r="I27" s="68"/>
      <c r="J27" s="67"/>
      <c r="K27" s="67"/>
      <c r="L27" s="158"/>
      <c r="M27" s="158"/>
      <c r="N27" s="158"/>
      <c r="O27" s="158"/>
      <c r="P27" s="158"/>
      <c r="Q27" s="167"/>
    </row>
    <row r="28" spans="1:17" ht="15" customHeight="1" thickBot="1">
      <c r="A28" s="174"/>
      <c r="B28" s="159"/>
      <c r="C28" s="159"/>
      <c r="D28" s="159"/>
      <c r="E28" s="159"/>
      <c r="F28" s="71" t="s">
        <v>74</v>
      </c>
      <c r="G28" s="89">
        <v>3293.90949</v>
      </c>
      <c r="H28" s="71" t="s">
        <v>74</v>
      </c>
      <c r="I28" s="88">
        <v>0</v>
      </c>
      <c r="J28" s="71" t="s">
        <v>74</v>
      </c>
      <c r="K28" s="89">
        <v>0</v>
      </c>
      <c r="L28" s="159"/>
      <c r="M28" s="159"/>
      <c r="N28" s="159"/>
      <c r="O28" s="159">
        <v>4180.1860100000004</v>
      </c>
      <c r="P28" s="159">
        <v>3125.09</v>
      </c>
      <c r="Q28" s="168"/>
    </row>
    <row r="29" spans="1:17" ht="12.75" customHeight="1" thickBot="1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1"/>
    </row>
    <row r="30" spans="1:17" ht="25.5">
      <c r="A30" s="172" t="s">
        <v>14</v>
      </c>
      <c r="B30" s="157">
        <v>717.11</v>
      </c>
      <c r="C30" s="157">
        <v>9.9402899999999992</v>
      </c>
      <c r="D30" s="160">
        <v>294</v>
      </c>
      <c r="E30" s="160">
        <v>0</v>
      </c>
      <c r="F30" s="64" t="s">
        <v>73</v>
      </c>
      <c r="G30" s="75">
        <v>218.29315</v>
      </c>
      <c r="H30" s="64" t="s">
        <v>110</v>
      </c>
      <c r="I30" s="90">
        <v>66.909040000000005</v>
      </c>
      <c r="J30" s="64"/>
      <c r="K30" s="64"/>
      <c r="L30" s="157">
        <v>0</v>
      </c>
      <c r="M30" s="157">
        <v>165.39018999999996</v>
      </c>
      <c r="N30" s="157">
        <v>647.25815999999998</v>
      </c>
      <c r="O30" s="157">
        <v>1502.9182599999999</v>
      </c>
      <c r="P30" s="157">
        <v>4209.8900000000003</v>
      </c>
      <c r="Q30" s="175" t="s">
        <v>120</v>
      </c>
    </row>
    <row r="31" spans="1:17" ht="38.25">
      <c r="A31" s="173"/>
      <c r="B31" s="158"/>
      <c r="C31" s="158"/>
      <c r="D31" s="161"/>
      <c r="E31" s="161"/>
      <c r="F31" s="67" t="s">
        <v>92</v>
      </c>
      <c r="G31" s="85">
        <v>437.72741000000002</v>
      </c>
      <c r="H31" s="87" t="s">
        <v>111</v>
      </c>
      <c r="I31" s="91">
        <v>61.704470000000001</v>
      </c>
      <c r="J31" s="67"/>
      <c r="K31" s="67"/>
      <c r="L31" s="158"/>
      <c r="M31" s="158"/>
      <c r="N31" s="158"/>
      <c r="O31" s="158"/>
      <c r="P31" s="158"/>
      <c r="Q31" s="176"/>
    </row>
    <row r="32" spans="1:17" ht="40.15" customHeight="1">
      <c r="A32" s="173"/>
      <c r="B32" s="158"/>
      <c r="C32" s="158"/>
      <c r="D32" s="161"/>
      <c r="E32" s="161"/>
      <c r="F32" s="86" t="s">
        <v>90</v>
      </c>
      <c r="G32" s="87">
        <v>71.026030000000006</v>
      </c>
      <c r="H32" s="82"/>
      <c r="I32" s="83"/>
      <c r="J32" s="86"/>
      <c r="K32" s="86"/>
      <c r="L32" s="158"/>
      <c r="M32" s="158"/>
      <c r="N32" s="158"/>
      <c r="O32" s="158"/>
      <c r="P32" s="158"/>
      <c r="Q32" s="176"/>
    </row>
    <row r="33" spans="1:18" ht="15.75" customHeight="1" thickBot="1">
      <c r="A33" s="92"/>
      <c r="B33" s="93"/>
      <c r="C33" s="93"/>
      <c r="D33" s="94"/>
      <c r="E33" s="94"/>
      <c r="F33" s="71" t="s">
        <v>74</v>
      </c>
      <c r="G33" s="89">
        <v>727.04659000000004</v>
      </c>
      <c r="H33" s="71" t="s">
        <v>74</v>
      </c>
      <c r="I33" s="88">
        <v>128.61351000000002</v>
      </c>
      <c r="J33" s="71" t="s">
        <v>74</v>
      </c>
      <c r="K33" s="89">
        <v>0</v>
      </c>
      <c r="L33" s="159"/>
      <c r="M33" s="159"/>
      <c r="N33" s="159"/>
      <c r="O33" s="159">
        <v>1502.9182599999999</v>
      </c>
      <c r="P33" s="159">
        <v>4209.8900000000003</v>
      </c>
      <c r="Q33" s="95"/>
    </row>
    <row r="34" spans="1:18">
      <c r="A34" s="96"/>
      <c r="B34" s="97"/>
      <c r="C34" s="97"/>
      <c r="D34" s="98"/>
      <c r="E34" s="98"/>
      <c r="F34" s="97"/>
      <c r="G34" s="97"/>
      <c r="H34" s="97"/>
      <c r="I34" s="98"/>
      <c r="J34" s="97"/>
      <c r="K34" s="97"/>
      <c r="L34" s="97"/>
      <c r="M34" s="97"/>
      <c r="N34" s="97"/>
      <c r="O34" s="97"/>
      <c r="P34" s="99"/>
      <c r="Q34" s="100"/>
    </row>
    <row r="35" spans="1:18" ht="15" customHeight="1" thickBot="1">
      <c r="A35" s="215" t="s">
        <v>124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8" s="55" customFormat="1" ht="13.9" customHeight="1" thickBot="1">
      <c r="A36" s="150" t="s">
        <v>1</v>
      </c>
      <c r="B36" s="210" t="s">
        <v>121</v>
      </c>
      <c r="C36" s="211"/>
      <c r="D36" s="150" t="s">
        <v>2</v>
      </c>
      <c r="E36" s="150" t="s">
        <v>3</v>
      </c>
      <c r="F36" s="142" t="s">
        <v>4</v>
      </c>
      <c r="G36" s="214"/>
      <c r="H36" s="214"/>
      <c r="I36" s="214"/>
      <c r="J36" s="214"/>
      <c r="K36" s="143"/>
      <c r="L36" s="155" t="s">
        <v>130</v>
      </c>
      <c r="M36" s="155" t="s">
        <v>127</v>
      </c>
      <c r="N36" s="150" t="s">
        <v>80</v>
      </c>
      <c r="O36" s="189" t="s">
        <v>15</v>
      </c>
      <c r="P36" s="101" t="s">
        <v>81</v>
      </c>
      <c r="Q36" s="102" t="s">
        <v>5</v>
      </c>
    </row>
    <row r="37" spans="1:18" s="55" customFormat="1" ht="68.25" customHeight="1" thickBot="1">
      <c r="A37" s="151"/>
      <c r="B37" s="212"/>
      <c r="C37" s="213"/>
      <c r="D37" s="151"/>
      <c r="E37" s="151"/>
      <c r="F37" s="142" t="s">
        <v>122</v>
      </c>
      <c r="G37" s="143"/>
      <c r="H37" s="142" t="s">
        <v>6</v>
      </c>
      <c r="I37" s="143"/>
      <c r="J37" s="142" t="s">
        <v>7</v>
      </c>
      <c r="K37" s="143"/>
      <c r="L37" s="156"/>
      <c r="M37" s="156"/>
      <c r="N37" s="151"/>
      <c r="O37" s="189"/>
      <c r="P37" s="103"/>
      <c r="Q37" s="104"/>
    </row>
    <row r="38" spans="1:18" ht="26.25" thickBot="1">
      <c r="A38" s="56"/>
      <c r="B38" s="57" t="s">
        <v>78</v>
      </c>
      <c r="C38" s="57" t="s">
        <v>119</v>
      </c>
      <c r="D38" s="58"/>
      <c r="E38" s="58"/>
      <c r="F38" s="57" t="s">
        <v>8</v>
      </c>
      <c r="G38" s="57" t="s">
        <v>82</v>
      </c>
      <c r="H38" s="57" t="s">
        <v>8</v>
      </c>
      <c r="I38" s="57" t="s">
        <v>77</v>
      </c>
      <c r="J38" s="57" t="s">
        <v>8</v>
      </c>
      <c r="K38" s="56" t="s">
        <v>9</v>
      </c>
      <c r="L38" s="59"/>
      <c r="M38" s="59"/>
      <c r="N38" s="58"/>
      <c r="O38" s="60"/>
      <c r="P38" s="60"/>
      <c r="Q38" s="61"/>
    </row>
    <row r="39" spans="1:18" ht="26.25" thickBot="1">
      <c r="A39" s="57">
        <v>1</v>
      </c>
      <c r="B39" s="57">
        <v>2</v>
      </c>
      <c r="C39" s="57">
        <v>3</v>
      </c>
      <c r="D39" s="57">
        <v>4</v>
      </c>
      <c r="E39" s="57">
        <v>5</v>
      </c>
      <c r="F39" s="142" t="s">
        <v>123</v>
      </c>
      <c r="G39" s="143"/>
      <c r="H39" s="142">
        <v>7</v>
      </c>
      <c r="I39" s="143"/>
      <c r="J39" s="142">
        <v>8</v>
      </c>
      <c r="K39" s="143"/>
      <c r="L39" s="62">
        <v>9</v>
      </c>
      <c r="M39" s="63" t="s">
        <v>128</v>
      </c>
      <c r="N39" s="62">
        <v>11</v>
      </c>
      <c r="O39" s="62" t="s">
        <v>129</v>
      </c>
      <c r="P39" s="57">
        <v>13</v>
      </c>
      <c r="Q39" s="57">
        <v>14</v>
      </c>
    </row>
    <row r="40" spans="1:18" ht="26.45" customHeight="1">
      <c r="A40" s="209" t="s">
        <v>65</v>
      </c>
      <c r="B40" s="185">
        <v>1500</v>
      </c>
      <c r="C40" s="185"/>
      <c r="D40" s="185">
        <v>420</v>
      </c>
      <c r="E40" s="185">
        <v>0</v>
      </c>
      <c r="F40" s="216" t="s">
        <v>136</v>
      </c>
      <c r="G40" s="217">
        <v>1090.68065</v>
      </c>
      <c r="H40" s="67" t="s">
        <v>100</v>
      </c>
      <c r="I40" s="105">
        <v>454.49275</v>
      </c>
      <c r="J40" s="106"/>
      <c r="K40" s="106"/>
      <c r="L40" s="152">
        <v>0</v>
      </c>
      <c r="M40" s="152">
        <v>150.11888999999996</v>
      </c>
      <c r="N40" s="152">
        <v>1331.74802</v>
      </c>
      <c r="O40" s="152">
        <v>3101.6291300000003</v>
      </c>
      <c r="P40" s="152">
        <v>2671.98</v>
      </c>
      <c r="Q40" s="144" t="s">
        <v>114</v>
      </c>
    </row>
    <row r="41" spans="1:18" ht="26.25" customHeight="1">
      <c r="A41" s="196"/>
      <c r="B41" s="185"/>
      <c r="C41" s="185"/>
      <c r="D41" s="185"/>
      <c r="E41" s="185"/>
      <c r="F41" s="216"/>
      <c r="G41" s="217"/>
      <c r="H41" s="67" t="s">
        <v>101</v>
      </c>
      <c r="I41" s="105">
        <v>224.70770999999999</v>
      </c>
      <c r="J41" s="106"/>
      <c r="K41" s="106"/>
      <c r="L41" s="153"/>
      <c r="M41" s="153"/>
      <c r="N41" s="153"/>
      <c r="O41" s="153"/>
      <c r="P41" s="153"/>
      <c r="Q41" s="145"/>
    </row>
    <row r="42" spans="1:18" ht="15" customHeight="1" thickBot="1">
      <c r="A42" s="107"/>
      <c r="B42" s="108"/>
      <c r="C42" s="108"/>
      <c r="D42" s="109"/>
      <c r="E42" s="110"/>
      <c r="F42" s="111" t="s">
        <v>74</v>
      </c>
      <c r="G42" s="112">
        <v>1090.68065</v>
      </c>
      <c r="H42" s="113" t="s">
        <v>74</v>
      </c>
      <c r="I42" s="114">
        <v>679.20046000000002</v>
      </c>
      <c r="J42" s="113" t="s">
        <v>74</v>
      </c>
      <c r="K42" s="115">
        <v>0</v>
      </c>
      <c r="L42" s="154"/>
      <c r="M42" s="154"/>
      <c r="N42" s="154"/>
      <c r="O42" s="154">
        <v>3101.6291300000003</v>
      </c>
      <c r="P42" s="154">
        <v>2671.98</v>
      </c>
      <c r="Q42" s="146"/>
      <c r="R42" s="116"/>
    </row>
    <row r="43" spans="1:18" ht="38.25" customHeight="1">
      <c r="A43" s="195" t="s">
        <v>66</v>
      </c>
      <c r="B43" s="198">
        <v>690</v>
      </c>
      <c r="C43" s="199"/>
      <c r="D43" s="204">
        <v>630</v>
      </c>
      <c r="E43" s="204">
        <v>0</v>
      </c>
      <c r="F43" s="67" t="s">
        <v>134</v>
      </c>
      <c r="G43" s="85">
        <v>1569.69</v>
      </c>
      <c r="H43" s="67" t="s">
        <v>106</v>
      </c>
      <c r="I43" s="105">
        <v>415.81736000000001</v>
      </c>
      <c r="J43" s="117"/>
      <c r="K43" s="118"/>
      <c r="L43" s="152">
        <v>0</v>
      </c>
      <c r="M43" s="152">
        <v>-1349.3885896000002</v>
      </c>
      <c r="N43" s="152">
        <v>1037.0706700000001</v>
      </c>
      <c r="O43" s="152">
        <v>3706.4592596000002</v>
      </c>
      <c r="P43" s="152">
        <v>98.12782</v>
      </c>
      <c r="Q43" s="147" t="s">
        <v>115</v>
      </c>
    </row>
    <row r="44" spans="1:18" ht="59.25" customHeight="1">
      <c r="A44" s="196"/>
      <c r="B44" s="200"/>
      <c r="C44" s="201"/>
      <c r="D44" s="205"/>
      <c r="E44" s="205"/>
      <c r="F44" s="119" t="s">
        <v>137</v>
      </c>
      <c r="G44" s="120">
        <v>339.73942</v>
      </c>
      <c r="H44" s="67" t="s">
        <v>113</v>
      </c>
      <c r="I44" s="105">
        <v>89</v>
      </c>
      <c r="J44" s="121"/>
      <c r="K44" s="106"/>
      <c r="L44" s="153"/>
      <c r="M44" s="153"/>
      <c r="N44" s="153"/>
      <c r="O44" s="153"/>
      <c r="P44" s="153"/>
      <c r="Q44" s="148"/>
    </row>
    <row r="45" spans="1:18" ht="48" customHeight="1">
      <c r="A45" s="197"/>
      <c r="B45" s="202"/>
      <c r="C45" s="203"/>
      <c r="D45" s="206"/>
      <c r="E45" s="206"/>
      <c r="F45" s="119" t="s">
        <v>135</v>
      </c>
      <c r="G45" s="120">
        <v>255.14129399999999</v>
      </c>
      <c r="H45" s="86"/>
      <c r="I45" s="91"/>
      <c r="J45" s="122"/>
      <c r="K45" s="123"/>
      <c r="L45" s="153"/>
      <c r="M45" s="153"/>
      <c r="N45" s="153"/>
      <c r="O45" s="153"/>
      <c r="P45" s="153"/>
      <c r="Q45" s="148"/>
    </row>
    <row r="46" spans="1:18" ht="15.75" customHeight="1" thickBot="1">
      <c r="A46" s="107"/>
      <c r="B46" s="108"/>
      <c r="C46" s="108"/>
      <c r="D46" s="109"/>
      <c r="E46" s="110"/>
      <c r="F46" s="113" t="s">
        <v>74</v>
      </c>
      <c r="G46" s="115">
        <v>2164.5712296000002</v>
      </c>
      <c r="H46" s="115" t="s">
        <v>74</v>
      </c>
      <c r="I46" s="114">
        <v>504.81736000000001</v>
      </c>
      <c r="J46" s="115">
        <v>0</v>
      </c>
      <c r="K46" s="115">
        <v>0</v>
      </c>
      <c r="L46" s="154"/>
      <c r="M46" s="154"/>
      <c r="N46" s="154"/>
      <c r="O46" s="154">
        <v>3706.4592596000002</v>
      </c>
      <c r="P46" s="154"/>
      <c r="Q46" s="149"/>
      <c r="R46" s="124"/>
    </row>
    <row r="47" spans="1:18" ht="14.25" hidden="1">
      <c r="A47" s="125" t="s">
        <v>67</v>
      </c>
      <c r="B47" s="207">
        <v>2804</v>
      </c>
      <c r="C47" s="207"/>
      <c r="D47" s="126">
        <v>735</v>
      </c>
      <c r="E47" s="127" t="s">
        <v>72</v>
      </c>
      <c r="F47" s="128"/>
      <c r="G47" s="128"/>
      <c r="H47" s="118"/>
      <c r="I47" s="126"/>
      <c r="J47" s="118"/>
      <c r="K47" s="118"/>
      <c r="L47" s="118"/>
      <c r="M47" s="118"/>
      <c r="N47" s="118"/>
      <c r="O47" s="118"/>
      <c r="P47" s="118"/>
      <c r="Q47" s="129"/>
    </row>
    <row r="48" spans="1:18" ht="15" hidden="1">
      <c r="A48" s="130"/>
      <c r="B48" s="208"/>
      <c r="C48" s="208"/>
      <c r="D48" s="131"/>
      <c r="E48" s="131"/>
      <c r="F48" s="121"/>
      <c r="G48" s="121"/>
      <c r="H48" s="121"/>
      <c r="I48" s="131"/>
      <c r="J48" s="121"/>
      <c r="K48" s="121"/>
      <c r="L48" s="106"/>
      <c r="M48" s="106"/>
      <c r="N48" s="106"/>
      <c r="O48" s="132"/>
      <c r="P48" s="121"/>
      <c r="Q48" s="133"/>
    </row>
    <row r="49" spans="1:17" ht="15" hidden="1">
      <c r="A49" s="130"/>
      <c r="B49" s="208"/>
      <c r="C49" s="208"/>
      <c r="D49" s="131"/>
      <c r="E49" s="131"/>
      <c r="F49" s="121"/>
      <c r="G49" s="121"/>
      <c r="H49" s="121"/>
      <c r="I49" s="131"/>
      <c r="J49" s="121"/>
      <c r="K49" s="121"/>
      <c r="L49" s="121"/>
      <c r="M49" s="121"/>
      <c r="N49" s="121"/>
      <c r="O49" s="121"/>
      <c r="P49" s="121"/>
      <c r="Q49" s="133"/>
    </row>
    <row r="50" spans="1:17" ht="15.75" hidden="1" thickBot="1">
      <c r="A50" s="134"/>
      <c r="B50" s="135"/>
      <c r="C50" s="135"/>
      <c r="D50" s="136"/>
      <c r="E50" s="136"/>
      <c r="F50" s="135"/>
      <c r="G50" s="135"/>
      <c r="H50" s="135"/>
      <c r="I50" s="136"/>
      <c r="J50" s="135"/>
      <c r="K50" s="135"/>
      <c r="L50" s="135"/>
      <c r="M50" s="135"/>
      <c r="N50" s="135"/>
      <c r="O50" s="135"/>
      <c r="P50" s="135"/>
      <c r="Q50" s="137"/>
    </row>
    <row r="51" spans="1:17" ht="50.25" customHeight="1">
      <c r="A51" s="195" t="s">
        <v>67</v>
      </c>
      <c r="B51" s="198">
        <f>2744+50</f>
        <v>2794</v>
      </c>
      <c r="C51" s="199"/>
      <c r="D51" s="204">
        <v>735</v>
      </c>
      <c r="E51" s="204">
        <v>0</v>
      </c>
      <c r="F51" s="65" t="s">
        <v>105</v>
      </c>
      <c r="G51" s="138">
        <v>1498.75</v>
      </c>
      <c r="H51" s="86" t="s">
        <v>132</v>
      </c>
      <c r="I51" s="105">
        <v>43.535629999999998</v>
      </c>
      <c r="J51" s="117"/>
      <c r="K51" s="118"/>
      <c r="L51" s="152">
        <v>0</v>
      </c>
      <c r="M51" s="152">
        <f>B51+D51+E51-G53+I53+K53+L51</f>
        <v>4789.9603399999996</v>
      </c>
      <c r="N51" s="152">
        <v>2028.6</v>
      </c>
      <c r="O51" s="152">
        <f>G53+I53+L51+N51</f>
        <v>6527.6726199999994</v>
      </c>
      <c r="P51" s="152">
        <v>8582.431047</v>
      </c>
      <c r="Q51" s="147" t="s">
        <v>138</v>
      </c>
    </row>
    <row r="52" spans="1:17" ht="15">
      <c r="A52" s="196"/>
      <c r="B52" s="200"/>
      <c r="C52" s="201"/>
      <c r="D52" s="205"/>
      <c r="E52" s="205"/>
      <c r="F52" s="69" t="s">
        <v>90</v>
      </c>
      <c r="G52" s="139">
        <v>120.30614</v>
      </c>
      <c r="H52" s="86" t="s">
        <v>133</v>
      </c>
      <c r="I52" s="91">
        <v>2836.4808499999999</v>
      </c>
      <c r="J52" s="121"/>
      <c r="K52" s="106"/>
      <c r="L52" s="153"/>
      <c r="M52" s="153"/>
      <c r="N52" s="153"/>
      <c r="O52" s="153"/>
      <c r="P52" s="153"/>
      <c r="Q52" s="148"/>
    </row>
    <row r="53" spans="1:17" ht="15.75" customHeight="1" thickBot="1">
      <c r="A53" s="107"/>
      <c r="B53" s="108"/>
      <c r="C53" s="108"/>
      <c r="D53" s="109"/>
      <c r="E53" s="110"/>
      <c r="F53" s="113" t="s">
        <v>74</v>
      </c>
      <c r="G53" s="115">
        <f>SUM(G51:G52)</f>
        <v>1619.0561399999999</v>
      </c>
      <c r="H53" s="115" t="s">
        <v>74</v>
      </c>
      <c r="I53" s="115">
        <f>SUM(I51:I52)</f>
        <v>2880.0164799999998</v>
      </c>
      <c r="J53" s="115"/>
      <c r="K53" s="115"/>
      <c r="L53" s="154"/>
      <c r="M53" s="154"/>
      <c r="N53" s="154"/>
      <c r="O53" s="154"/>
      <c r="P53" s="154"/>
      <c r="Q53" s="149"/>
    </row>
  </sheetData>
  <sheetProtection password="CC3E" sheet="1" objects="1" scenarios="1"/>
  <mergeCells count="132">
    <mergeCell ref="P51:P53"/>
    <mergeCell ref="Q10:Q13"/>
    <mergeCell ref="A43:A45"/>
    <mergeCell ref="B43:C45"/>
    <mergeCell ref="D43:D45"/>
    <mergeCell ref="E43:E45"/>
    <mergeCell ref="A51:A52"/>
    <mergeCell ref="B51:C52"/>
    <mergeCell ref="D51:D52"/>
    <mergeCell ref="E51:E52"/>
    <mergeCell ref="B47:C49"/>
    <mergeCell ref="A40:A41"/>
    <mergeCell ref="A36:A37"/>
    <mergeCell ref="B36:C37"/>
    <mergeCell ref="D36:D37"/>
    <mergeCell ref="E36:E37"/>
    <mergeCell ref="F36:K36"/>
    <mergeCell ref="L36:L37"/>
    <mergeCell ref="O36:O37"/>
    <mergeCell ref="A35:Q35"/>
    <mergeCell ref="F40:F41"/>
    <mergeCell ref="G40:G41"/>
    <mergeCell ref="B40:C41"/>
    <mergeCell ref="D40:D41"/>
    <mergeCell ref="E40:E41"/>
    <mergeCell ref="L40:L42"/>
    <mergeCell ref="A1:Q1"/>
    <mergeCell ref="A2:Q2"/>
    <mergeCell ref="A3:Q3"/>
    <mergeCell ref="A4:Q4"/>
    <mergeCell ref="A5:Q5"/>
    <mergeCell ref="B6:C7"/>
    <mergeCell ref="A14:Q14"/>
    <mergeCell ref="F7:G7"/>
    <mergeCell ref="H7:I7"/>
    <mergeCell ref="J7:K7"/>
    <mergeCell ref="J10:J12"/>
    <mergeCell ref="O6:O7"/>
    <mergeCell ref="P6:P7"/>
    <mergeCell ref="Q6:Q7"/>
    <mergeCell ref="A6:A7"/>
    <mergeCell ref="D6:D7"/>
    <mergeCell ref="E6:E7"/>
    <mergeCell ref="F6:K6"/>
    <mergeCell ref="N6:N7"/>
    <mergeCell ref="M10:M13"/>
    <mergeCell ref="N10:N13"/>
    <mergeCell ref="M6:M7"/>
    <mergeCell ref="L6:L7"/>
    <mergeCell ref="F9:G9"/>
    <mergeCell ref="H9:I9"/>
    <mergeCell ref="J9:K9"/>
    <mergeCell ref="E15:E17"/>
    <mergeCell ref="D15:D17"/>
    <mergeCell ref="B15:B17"/>
    <mergeCell ref="C15:C17"/>
    <mergeCell ref="B10:B12"/>
    <mergeCell ref="C10:C12"/>
    <mergeCell ref="D10:D12"/>
    <mergeCell ref="E10:E12"/>
    <mergeCell ref="A18:Q18"/>
    <mergeCell ref="K10:K12"/>
    <mergeCell ref="Q15:Q17"/>
    <mergeCell ref="A15:A17"/>
    <mergeCell ref="A10:A12"/>
    <mergeCell ref="L10:L13"/>
    <mergeCell ref="L15:L17"/>
    <mergeCell ref="A29:Q29"/>
    <mergeCell ref="Q30:Q32"/>
    <mergeCell ref="A30:A32"/>
    <mergeCell ref="A24:Q24"/>
    <mergeCell ref="Q19:Q23"/>
    <mergeCell ref="A25:A28"/>
    <mergeCell ref="M15:M17"/>
    <mergeCell ref="N15:N17"/>
    <mergeCell ref="O15:O17"/>
    <mergeCell ref="P19:P23"/>
    <mergeCell ref="L25:L28"/>
    <mergeCell ref="M25:M28"/>
    <mergeCell ref="P15:P17"/>
    <mergeCell ref="O10:O13"/>
    <mergeCell ref="P10:P13"/>
    <mergeCell ref="A19:A23"/>
    <mergeCell ref="B19:B23"/>
    <mergeCell ref="C19:C23"/>
    <mergeCell ref="D19:D23"/>
    <mergeCell ref="E19:E23"/>
    <mergeCell ref="L19:L23"/>
    <mergeCell ref="M19:M23"/>
    <mergeCell ref="N19:N23"/>
    <mergeCell ref="O19:O23"/>
    <mergeCell ref="Q25:Q28"/>
    <mergeCell ref="B25:B28"/>
    <mergeCell ref="C25:C28"/>
    <mergeCell ref="D25:D28"/>
    <mergeCell ref="E25:E28"/>
    <mergeCell ref="L30:L33"/>
    <mergeCell ref="M30:M33"/>
    <mergeCell ref="N30:N33"/>
    <mergeCell ref="O30:O33"/>
    <mergeCell ref="P30:P33"/>
    <mergeCell ref="N25:N28"/>
    <mergeCell ref="O25:O28"/>
    <mergeCell ref="P25:P28"/>
    <mergeCell ref="B30:B32"/>
    <mergeCell ref="C30:C32"/>
    <mergeCell ref="D30:D32"/>
    <mergeCell ref="E30:E32"/>
    <mergeCell ref="F37:G37"/>
    <mergeCell ref="H37:I37"/>
    <mergeCell ref="J37:K37"/>
    <mergeCell ref="Q40:Q42"/>
    <mergeCell ref="Q43:Q46"/>
    <mergeCell ref="N36:N37"/>
    <mergeCell ref="L51:L53"/>
    <mergeCell ref="M51:M53"/>
    <mergeCell ref="M40:M42"/>
    <mergeCell ref="N40:N42"/>
    <mergeCell ref="O40:O42"/>
    <mergeCell ref="P40:P42"/>
    <mergeCell ref="M36:M37"/>
    <mergeCell ref="O43:O46"/>
    <mergeCell ref="P43:P46"/>
    <mergeCell ref="F39:G39"/>
    <mergeCell ref="H39:I39"/>
    <mergeCell ref="J39:K39"/>
    <mergeCell ref="M43:M46"/>
    <mergeCell ref="N43:N46"/>
    <mergeCell ref="L43:L46"/>
    <mergeCell ref="Q51:Q53"/>
    <mergeCell ref="N51:N53"/>
    <mergeCell ref="O51:O53"/>
  </mergeCells>
  <pageMargins left="0.25" right="0.25" top="0.75" bottom="0.75" header="0.3" footer="0.3"/>
  <pageSetup paperSize="9" scale="67" fitToHeight="0" orientation="landscape" r:id="rId1"/>
  <rowBreaks count="2" manualBreakCount="2">
    <brk id="24" max="16" man="1"/>
    <brk id="3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Q18"/>
  <sheetViews>
    <sheetView workbookViewId="0">
      <selection activeCell="F8" sqref="F8:G8"/>
    </sheetView>
  </sheetViews>
  <sheetFormatPr defaultColWidth="8.85546875" defaultRowHeight="15"/>
  <cols>
    <col min="1" max="2" width="8.85546875" style="47"/>
    <col min="3" max="3" width="17.7109375" style="47" customWidth="1"/>
    <col min="4" max="5" width="8.85546875" style="47"/>
    <col min="6" max="7" width="11.7109375" style="47" customWidth="1"/>
    <col min="8" max="16384" width="8.85546875" style="47"/>
  </cols>
  <sheetData>
    <row r="2" spans="2:17">
      <c r="E2" s="224" t="s">
        <v>83</v>
      </c>
      <c r="F2" s="224"/>
      <c r="G2" s="224"/>
    </row>
    <row r="3" spans="2:17" s="34" customFormat="1" ht="12.75">
      <c r="B3" s="218" t="s">
        <v>88</v>
      </c>
      <c r="C3" s="218"/>
      <c r="D3" s="218"/>
      <c r="E3" s="35"/>
      <c r="P3" s="37"/>
      <c r="Q3" s="39"/>
    </row>
    <row r="4" spans="2:17" s="34" customFormat="1" ht="12.75">
      <c r="D4" s="35"/>
      <c r="E4" s="35"/>
      <c r="P4" s="37"/>
      <c r="Q4" s="39"/>
    </row>
    <row r="5" spans="2:17" s="34" customFormat="1" ht="38.25">
      <c r="B5" s="48" t="s">
        <v>89</v>
      </c>
      <c r="C5" s="48" t="s">
        <v>85</v>
      </c>
      <c r="D5" s="49" t="s">
        <v>86</v>
      </c>
      <c r="E5" s="49" t="s">
        <v>84</v>
      </c>
      <c r="F5" s="219" t="s">
        <v>87</v>
      </c>
      <c r="G5" s="219"/>
      <c r="P5" s="37"/>
      <c r="Q5" s="39"/>
    </row>
    <row r="6" spans="2:17" s="34" customFormat="1" ht="24" customHeight="1">
      <c r="B6" s="43">
        <v>1</v>
      </c>
      <c r="C6" s="43" t="s">
        <v>102</v>
      </c>
      <c r="D6" s="43">
        <v>1500</v>
      </c>
      <c r="E6" s="43">
        <v>0</v>
      </c>
      <c r="F6" s="220" t="s">
        <v>96</v>
      </c>
      <c r="G6" s="220"/>
      <c r="P6" s="37"/>
      <c r="Q6" s="39"/>
    </row>
    <row r="7" spans="2:17" s="36" customFormat="1" ht="53.45" customHeight="1">
      <c r="B7" s="40">
        <v>2</v>
      </c>
      <c r="C7" s="38" t="s">
        <v>90</v>
      </c>
      <c r="D7" s="40">
        <v>0</v>
      </c>
      <c r="E7" s="52">
        <v>1090.68065</v>
      </c>
      <c r="F7" s="221" t="s">
        <v>131</v>
      </c>
      <c r="G7" s="221"/>
      <c r="Q7" s="53"/>
    </row>
    <row r="8" spans="2:17" s="34" customFormat="1" ht="12.75">
      <c r="B8" s="50"/>
      <c r="C8" s="50" t="s">
        <v>74</v>
      </c>
      <c r="D8" s="48">
        <f>SUM(D6:D7)</f>
        <v>1500</v>
      </c>
      <c r="E8" s="51">
        <f>SUM(E6:E7)</f>
        <v>1090.68065</v>
      </c>
      <c r="F8" s="222"/>
      <c r="G8" s="223"/>
      <c r="P8" s="37"/>
      <c r="Q8" s="39"/>
    </row>
    <row r="9" spans="2:17" s="34" customFormat="1" ht="12.75">
      <c r="D9" s="35"/>
      <c r="E9" s="35"/>
      <c r="I9" s="35"/>
      <c r="P9" s="37"/>
      <c r="Q9" s="39"/>
    </row>
    <row r="10" spans="2:17" s="34" customFormat="1" ht="12.75">
      <c r="B10" s="218" t="s">
        <v>99</v>
      </c>
      <c r="C10" s="218"/>
      <c r="D10" s="218"/>
      <c r="E10" s="35"/>
      <c r="I10" s="35"/>
      <c r="P10" s="37"/>
      <c r="Q10" s="39"/>
    </row>
    <row r="11" spans="2:17" s="34" customFormat="1" ht="12.75">
      <c r="D11" s="35"/>
      <c r="E11" s="35"/>
      <c r="I11" s="35"/>
      <c r="P11" s="37"/>
      <c r="Q11" s="39"/>
    </row>
    <row r="12" spans="2:17" s="34" customFormat="1" ht="38.25">
      <c r="B12" s="48" t="s">
        <v>89</v>
      </c>
      <c r="C12" s="48" t="s">
        <v>85</v>
      </c>
      <c r="D12" s="49" t="s">
        <v>86</v>
      </c>
      <c r="E12" s="49" t="s">
        <v>84</v>
      </c>
      <c r="F12" s="219" t="s">
        <v>87</v>
      </c>
      <c r="G12" s="219"/>
      <c r="I12" s="35"/>
      <c r="P12" s="37"/>
      <c r="Q12" s="39"/>
    </row>
    <row r="13" spans="2:17" s="34" customFormat="1" ht="42" customHeight="1">
      <c r="B13" s="43">
        <v>1</v>
      </c>
      <c r="C13" s="44" t="s">
        <v>103</v>
      </c>
      <c r="D13" s="43">
        <v>230</v>
      </c>
      <c r="E13" s="43">
        <v>0</v>
      </c>
      <c r="F13" s="220" t="s">
        <v>97</v>
      </c>
      <c r="G13" s="220"/>
      <c r="I13" s="35"/>
      <c r="P13" s="37"/>
      <c r="Q13" s="39"/>
    </row>
    <row r="14" spans="2:17" s="34" customFormat="1" ht="25.5">
      <c r="B14" s="43">
        <v>2</v>
      </c>
      <c r="C14" s="44" t="s">
        <v>104</v>
      </c>
      <c r="D14" s="43">
        <v>460</v>
      </c>
      <c r="E14" s="45">
        <v>0</v>
      </c>
      <c r="F14" s="220" t="s">
        <v>97</v>
      </c>
      <c r="G14" s="220"/>
      <c r="I14" s="35"/>
      <c r="P14" s="37"/>
      <c r="Q14" s="39"/>
    </row>
    <row r="15" spans="2:17" s="34" customFormat="1" ht="12.75">
      <c r="B15" s="43">
        <v>3</v>
      </c>
      <c r="C15" s="43" t="s">
        <v>105</v>
      </c>
      <c r="D15" s="43" t="s">
        <v>79</v>
      </c>
      <c r="E15" s="43">
        <v>1569.69</v>
      </c>
      <c r="F15" s="220" t="s">
        <v>98</v>
      </c>
      <c r="G15" s="220"/>
      <c r="I15" s="35"/>
      <c r="P15" s="37"/>
      <c r="Q15" s="39"/>
    </row>
    <row r="16" spans="2:17" s="34" customFormat="1" ht="26.45" customHeight="1">
      <c r="B16" s="43">
        <v>4</v>
      </c>
      <c r="C16" s="44" t="s">
        <v>90</v>
      </c>
      <c r="D16" s="43">
        <v>0</v>
      </c>
      <c r="E16" s="45">
        <v>339.73942</v>
      </c>
      <c r="F16" s="220" t="s">
        <v>125</v>
      </c>
      <c r="G16" s="220"/>
      <c r="I16" s="35"/>
      <c r="P16" s="37"/>
      <c r="Q16" s="39"/>
    </row>
    <row r="17" spans="2:17" s="34" customFormat="1" ht="67.150000000000006" customHeight="1">
      <c r="B17" s="43">
        <v>5</v>
      </c>
      <c r="C17" s="46" t="s">
        <v>116</v>
      </c>
      <c r="D17" s="43"/>
      <c r="E17" s="45">
        <v>255.14129399999999</v>
      </c>
      <c r="F17" s="220" t="s">
        <v>126</v>
      </c>
      <c r="G17" s="220"/>
      <c r="I17" s="35"/>
      <c r="P17" s="37"/>
      <c r="Q17" s="39"/>
    </row>
    <row r="18" spans="2:17" s="34" customFormat="1" ht="12.75">
      <c r="B18" s="50"/>
      <c r="C18" s="50" t="s">
        <v>74</v>
      </c>
      <c r="D18" s="48">
        <f>SUM(D13:D17)</f>
        <v>690</v>
      </c>
      <c r="E18" s="51">
        <f>SUM(E13:E17)</f>
        <v>2164.570714</v>
      </c>
      <c r="F18" s="222"/>
      <c r="G18" s="223"/>
      <c r="I18" s="35"/>
      <c r="P18" s="37"/>
      <c r="Q18" s="39"/>
    </row>
  </sheetData>
  <mergeCells count="14">
    <mergeCell ref="F18:G18"/>
    <mergeCell ref="E2:G2"/>
    <mergeCell ref="F5:G5"/>
    <mergeCell ref="F6:G6"/>
    <mergeCell ref="F17:G17"/>
    <mergeCell ref="F15:G15"/>
    <mergeCell ref="F16:G16"/>
    <mergeCell ref="B3:D3"/>
    <mergeCell ref="B10:D10"/>
    <mergeCell ref="F12:G12"/>
    <mergeCell ref="F13:G13"/>
    <mergeCell ref="F14:G14"/>
    <mergeCell ref="F7:G7"/>
    <mergeCell ref="F8:G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topLeftCell="A4" workbookViewId="0">
      <selection activeCell="D42" sqref="D42"/>
    </sheetView>
  </sheetViews>
  <sheetFormatPr defaultRowHeight="15"/>
  <cols>
    <col min="1" max="1" width="4.7109375" customWidth="1"/>
    <col min="2" max="2" width="33.42578125" customWidth="1"/>
    <col min="3" max="3" width="18.85546875" customWidth="1"/>
    <col min="4" max="4" width="31.5703125" customWidth="1"/>
    <col min="5" max="5" width="10" customWidth="1"/>
  </cols>
  <sheetData>
    <row r="1" spans="1:14" ht="15.75">
      <c r="A1" s="225" t="s">
        <v>17</v>
      </c>
      <c r="B1" s="225"/>
      <c r="C1" s="225"/>
      <c r="D1" s="225"/>
      <c r="E1" s="225"/>
    </row>
    <row r="2" spans="1:14" ht="39.75" customHeight="1">
      <c r="A2" s="226" t="s">
        <v>18</v>
      </c>
      <c r="B2" s="226"/>
      <c r="C2" s="226"/>
      <c r="D2" s="226"/>
      <c r="E2" s="226"/>
    </row>
    <row r="3" spans="1:14">
      <c r="A3" s="227" t="s">
        <v>62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>
      <c r="A4" s="228" t="s">
        <v>63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5" spans="1:14">
      <c r="A5" s="228" t="s">
        <v>64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 ht="15.75" thickBot="1">
      <c r="A6" s="1"/>
      <c r="B6" s="1"/>
      <c r="C6" s="1"/>
      <c r="D6" s="1"/>
      <c r="E6" s="33" t="s">
        <v>69</v>
      </c>
      <c r="F6" s="1"/>
      <c r="G6" s="1"/>
      <c r="H6" s="1"/>
      <c r="I6" s="1"/>
      <c r="J6" s="1"/>
      <c r="K6" s="1"/>
      <c r="L6" s="1"/>
      <c r="M6" s="1"/>
      <c r="N6" s="1"/>
    </row>
    <row r="7" spans="1:14" ht="32.25" customHeight="1" thickBot="1">
      <c r="A7" s="2" t="s">
        <v>23</v>
      </c>
      <c r="B7" s="3" t="s">
        <v>19</v>
      </c>
      <c r="C7" s="3" t="s">
        <v>20</v>
      </c>
      <c r="D7" s="3" t="s">
        <v>21</v>
      </c>
      <c r="E7" s="3" t="s">
        <v>22</v>
      </c>
    </row>
    <row r="8" spans="1:14" ht="17.100000000000001" customHeight="1" thickBot="1">
      <c r="A8" s="11" t="s">
        <v>24</v>
      </c>
      <c r="B8" s="12" t="s">
        <v>25</v>
      </c>
      <c r="C8" s="3"/>
      <c r="D8" s="3"/>
      <c r="E8" s="3" t="s">
        <v>68</v>
      </c>
    </row>
    <row r="9" spans="1:14" ht="17.100000000000001" customHeight="1" thickBot="1">
      <c r="A9" s="8">
        <v>1</v>
      </c>
      <c r="B9" s="9" t="s">
        <v>26</v>
      </c>
      <c r="C9" s="10">
        <v>5275.9295149999998</v>
      </c>
      <c r="D9" s="10">
        <v>5275.9295149999998</v>
      </c>
      <c r="E9" s="4"/>
    </row>
    <row r="10" spans="1:14" ht="17.100000000000001" customHeight="1" thickBot="1">
      <c r="A10" s="5">
        <v>2</v>
      </c>
      <c r="B10" s="5" t="s">
        <v>27</v>
      </c>
      <c r="C10" s="7">
        <v>2913.1077669000001</v>
      </c>
      <c r="D10" s="7">
        <v>2913.1077669000001</v>
      </c>
      <c r="E10" s="4"/>
    </row>
    <row r="11" spans="1:14" ht="17.100000000000001" customHeight="1" thickBot="1">
      <c r="A11" s="5">
        <v>3</v>
      </c>
      <c r="B11" s="5" t="s">
        <v>28</v>
      </c>
      <c r="C11" s="7">
        <v>2595.5163680000001</v>
      </c>
      <c r="D11" s="7">
        <v>2595.5163680000001</v>
      </c>
      <c r="E11" s="4"/>
    </row>
    <row r="12" spans="1:14" ht="17.100000000000001" customHeight="1" thickBot="1">
      <c r="A12" s="5">
        <v>4</v>
      </c>
      <c r="B12" s="5" t="s">
        <v>29</v>
      </c>
      <c r="C12" s="7">
        <v>379.65301450000004</v>
      </c>
      <c r="D12" s="7">
        <v>379.65301450000004</v>
      </c>
      <c r="E12" s="4"/>
    </row>
    <row r="13" spans="1:14" ht="17.100000000000001" customHeight="1" thickBot="1">
      <c r="A13" s="5">
        <v>5</v>
      </c>
      <c r="B13" s="5" t="s">
        <v>30</v>
      </c>
      <c r="C13" s="7">
        <v>112.23264889999999</v>
      </c>
      <c r="D13" s="7">
        <v>112.23264889999999</v>
      </c>
      <c r="E13" s="4"/>
    </row>
    <row r="14" spans="1:14" ht="17.100000000000001" customHeight="1" thickBot="1">
      <c r="A14" s="5">
        <v>6</v>
      </c>
      <c r="B14" s="5" t="s">
        <v>31</v>
      </c>
      <c r="C14" s="7">
        <v>35.792630000000003</v>
      </c>
      <c r="D14" s="7">
        <v>35.792630000000003</v>
      </c>
      <c r="E14" s="4"/>
    </row>
    <row r="15" spans="1:14" ht="17.100000000000001" customHeight="1" thickBot="1">
      <c r="A15" s="5">
        <v>7</v>
      </c>
      <c r="B15" s="5" t="s">
        <v>32</v>
      </c>
      <c r="C15" s="7">
        <v>163.46665110000001</v>
      </c>
      <c r="D15" s="7">
        <v>163.46665110000001</v>
      </c>
      <c r="E15" s="4"/>
    </row>
    <row r="16" spans="1:14" ht="17.100000000000001" customHeight="1" thickBot="1">
      <c r="A16" s="5">
        <v>8</v>
      </c>
      <c r="B16" s="5" t="s">
        <v>33</v>
      </c>
      <c r="C16" s="7">
        <v>6.0842700000000001</v>
      </c>
      <c r="D16" s="7">
        <v>6.0842700000000001</v>
      </c>
      <c r="E16" s="4"/>
    </row>
    <row r="17" spans="1:5" ht="17.100000000000001" customHeight="1" thickBot="1">
      <c r="A17" s="5">
        <v>9</v>
      </c>
      <c r="B17" s="5" t="s">
        <v>34</v>
      </c>
      <c r="C17" s="7">
        <v>14.119833799999999</v>
      </c>
      <c r="D17" s="7">
        <v>14.119833799999999</v>
      </c>
      <c r="E17" s="4"/>
    </row>
    <row r="18" spans="1:5" ht="17.100000000000001" customHeight="1" thickBot="1">
      <c r="A18" s="5">
        <v>10</v>
      </c>
      <c r="B18" s="5" t="s">
        <v>35</v>
      </c>
      <c r="C18" s="7">
        <v>1.88141</v>
      </c>
      <c r="D18" s="7">
        <v>1.88141</v>
      </c>
      <c r="E18" s="4"/>
    </row>
    <row r="19" spans="1:5" ht="17.100000000000001" customHeight="1" thickBot="1">
      <c r="A19" s="5">
        <v>11</v>
      </c>
      <c r="B19" s="5" t="s">
        <v>36</v>
      </c>
      <c r="C19" s="7">
        <v>164.41693119999999</v>
      </c>
      <c r="D19" s="7">
        <v>164.41693119999999</v>
      </c>
      <c r="E19" s="4"/>
    </row>
    <row r="20" spans="1:5" ht="17.100000000000001" customHeight="1" thickBot="1">
      <c r="A20" s="5">
        <v>12</v>
      </c>
      <c r="B20" s="5" t="s">
        <v>37</v>
      </c>
      <c r="C20" s="7">
        <v>71.321330500000002</v>
      </c>
      <c r="D20" s="7">
        <v>71.321330500000002</v>
      </c>
      <c r="E20" s="4"/>
    </row>
    <row r="21" spans="1:5" ht="17.100000000000001" customHeight="1" thickBot="1">
      <c r="A21" s="5">
        <v>13</v>
      </c>
      <c r="B21" s="5" t="s">
        <v>38</v>
      </c>
      <c r="C21" s="7">
        <v>2.08284</v>
      </c>
      <c r="D21" s="7">
        <v>2.08284</v>
      </c>
      <c r="E21" s="4"/>
    </row>
    <row r="22" spans="1:5" ht="17.100000000000001" customHeight="1" thickBot="1">
      <c r="A22" s="5">
        <v>14</v>
      </c>
      <c r="B22" s="5" t="s">
        <v>39</v>
      </c>
      <c r="C22" s="7">
        <v>72.229169999999996</v>
      </c>
      <c r="D22" s="7">
        <v>72.229169999999996</v>
      </c>
      <c r="E22" s="4"/>
    </row>
    <row r="23" spans="1:5" ht="17.100000000000001" customHeight="1" thickBot="1">
      <c r="A23" s="5">
        <v>15</v>
      </c>
      <c r="B23" s="5" t="s">
        <v>40</v>
      </c>
      <c r="C23" s="7">
        <v>10.665652399999999</v>
      </c>
      <c r="D23" s="7">
        <v>10.665652399999999</v>
      </c>
      <c r="E23" s="4"/>
    </row>
    <row r="24" spans="1:5" ht="17.100000000000001" customHeight="1" thickBot="1">
      <c r="A24" s="5">
        <v>16</v>
      </c>
      <c r="B24" s="5" t="s">
        <v>41</v>
      </c>
      <c r="C24" s="7">
        <v>4.7648000000000001</v>
      </c>
      <c r="D24" s="7">
        <v>4.7648000000000001</v>
      </c>
      <c r="E24" s="4"/>
    </row>
    <row r="25" spans="1:5" ht="17.100000000000001" customHeight="1" thickBot="1">
      <c r="A25" s="5">
        <v>17</v>
      </c>
      <c r="B25" s="5" t="s">
        <v>42</v>
      </c>
      <c r="C25" s="7">
        <v>9.1969999999999992</v>
      </c>
      <c r="D25" s="7">
        <v>9.1969999999999992</v>
      </c>
      <c r="E25" s="4"/>
    </row>
    <row r="26" spans="1:5" ht="17.100000000000001" customHeight="1" thickBot="1">
      <c r="A26" s="5">
        <v>18</v>
      </c>
      <c r="B26" s="5" t="s">
        <v>43</v>
      </c>
      <c r="C26" s="7">
        <v>6.0060000000000002E-2</v>
      </c>
      <c r="D26" s="7">
        <v>6.0060000000000002E-2</v>
      </c>
      <c r="E26" s="4"/>
    </row>
    <row r="27" spans="1:5" ht="17.100000000000001" customHeight="1" thickBot="1">
      <c r="A27" s="5">
        <v>19</v>
      </c>
      <c r="B27" s="5" t="s">
        <v>44</v>
      </c>
      <c r="C27" s="7">
        <v>-3.5692940999999991</v>
      </c>
      <c r="D27" s="7">
        <v>-3.5692940999999991</v>
      </c>
      <c r="E27" s="4"/>
    </row>
    <row r="28" spans="1:5" ht="17.100000000000001" customHeight="1" thickBot="1">
      <c r="A28" s="5">
        <v>20</v>
      </c>
      <c r="B28" s="5" t="s">
        <v>45</v>
      </c>
      <c r="C28" s="7">
        <v>1836.7101451999997</v>
      </c>
      <c r="D28" s="7">
        <v>1836.7101451999997</v>
      </c>
      <c r="E28" s="4"/>
    </row>
    <row r="29" spans="1:5" ht="17.100000000000001" customHeight="1" thickBot="1">
      <c r="A29" s="5">
        <v>21</v>
      </c>
      <c r="B29" s="5" t="s">
        <v>46</v>
      </c>
      <c r="C29" s="7">
        <v>264.76347100000004</v>
      </c>
      <c r="D29" s="7">
        <v>264.76347100000004</v>
      </c>
      <c r="E29" s="4"/>
    </row>
    <row r="30" spans="1:5" ht="17.100000000000001" customHeight="1" thickBot="1">
      <c r="A30" s="13">
        <v>22</v>
      </c>
      <c r="B30" s="13" t="s">
        <v>47</v>
      </c>
      <c r="C30" s="14">
        <v>0</v>
      </c>
      <c r="D30" s="14">
        <v>0</v>
      </c>
      <c r="E30" s="15"/>
    </row>
    <row r="31" spans="1:5" ht="17.100000000000001" customHeight="1" thickBot="1">
      <c r="A31" s="11" t="s">
        <v>24</v>
      </c>
      <c r="B31" s="12" t="s">
        <v>48</v>
      </c>
      <c r="C31" s="16">
        <f>SUM(C9:C30)</f>
        <v>13930.4262144</v>
      </c>
      <c r="D31" s="16">
        <f>SUM(D9:D30)</f>
        <v>13930.4262144</v>
      </c>
      <c r="E31" s="3"/>
    </row>
    <row r="32" spans="1:5" ht="17.100000000000001" customHeight="1" thickBot="1">
      <c r="A32" s="11" t="s">
        <v>49</v>
      </c>
      <c r="B32" s="12" t="s">
        <v>50</v>
      </c>
      <c r="C32" s="19">
        <v>0</v>
      </c>
      <c r="D32" s="19">
        <v>0</v>
      </c>
      <c r="E32" s="3"/>
    </row>
    <row r="33" spans="1:5" ht="17.100000000000001" customHeight="1" thickBot="1">
      <c r="A33" s="17">
        <v>1</v>
      </c>
      <c r="B33" s="18" t="s">
        <v>51</v>
      </c>
      <c r="C33" s="10">
        <v>28.219548199999998</v>
      </c>
      <c r="D33" s="10">
        <v>28.219548199999998</v>
      </c>
      <c r="E33" s="4"/>
    </row>
    <row r="34" spans="1:5" ht="17.100000000000001" customHeight="1" thickBot="1">
      <c r="A34" s="6">
        <v>2</v>
      </c>
      <c r="B34" s="5" t="s">
        <v>52</v>
      </c>
      <c r="C34" s="7">
        <v>40.279910200000003</v>
      </c>
      <c r="D34" s="7">
        <v>40.279910200000003</v>
      </c>
      <c r="E34" s="4"/>
    </row>
    <row r="35" spans="1:5" ht="17.100000000000001" customHeight="1" thickBot="1">
      <c r="A35" s="6">
        <v>3</v>
      </c>
      <c r="B35" s="5" t="s">
        <v>53</v>
      </c>
      <c r="C35" s="7">
        <v>117.51886</v>
      </c>
      <c r="D35" s="7">
        <v>117.51886</v>
      </c>
      <c r="E35" s="4"/>
    </row>
    <row r="36" spans="1:5" ht="17.100000000000001" customHeight="1" thickBot="1">
      <c r="A36" s="6">
        <v>4</v>
      </c>
      <c r="B36" s="5" t="s">
        <v>54</v>
      </c>
      <c r="C36" s="7">
        <v>3.2699999999999999E-3</v>
      </c>
      <c r="D36" s="7">
        <v>3.2699999999999999E-3</v>
      </c>
      <c r="E36" s="4"/>
    </row>
    <row r="37" spans="1:5" ht="17.100000000000001" customHeight="1" thickBot="1">
      <c r="A37" s="20">
        <v>5</v>
      </c>
      <c r="B37" s="13" t="s">
        <v>55</v>
      </c>
      <c r="C37" s="14">
        <v>0.47367999999999999</v>
      </c>
      <c r="D37" s="14">
        <v>0.47367999999999999</v>
      </c>
      <c r="E37" s="15"/>
    </row>
    <row r="38" spans="1:5" ht="17.100000000000001" customHeight="1" thickBot="1">
      <c r="A38" s="21" t="s">
        <v>56</v>
      </c>
      <c r="B38" s="22" t="s">
        <v>57</v>
      </c>
      <c r="C38" s="23">
        <f>SUM(C32:C37)</f>
        <v>186.49526839999999</v>
      </c>
      <c r="D38" s="23">
        <f>SUM(D32:D37)</f>
        <v>186.49526839999999</v>
      </c>
      <c r="E38" s="3"/>
    </row>
    <row r="39" spans="1:5" ht="17.100000000000001" customHeight="1" thickBot="1">
      <c r="A39" s="24"/>
      <c r="B39" s="25"/>
      <c r="C39" s="26">
        <v>0</v>
      </c>
      <c r="D39" s="26">
        <v>0</v>
      </c>
      <c r="E39" s="15"/>
    </row>
    <row r="40" spans="1:5" ht="17.100000000000001" customHeight="1" thickBot="1">
      <c r="A40" s="21" t="s">
        <v>58</v>
      </c>
      <c r="B40" s="22" t="s">
        <v>59</v>
      </c>
      <c r="C40" s="23">
        <f>C31-C38</f>
        <v>13743.930946</v>
      </c>
      <c r="D40" s="23">
        <f>D31-D38</f>
        <v>13743.930946</v>
      </c>
      <c r="E40" s="3"/>
    </row>
    <row r="41" spans="1:5" ht="17.100000000000001" customHeight="1" thickBot="1">
      <c r="A41" s="27"/>
      <c r="B41" s="28" t="s">
        <v>60</v>
      </c>
      <c r="C41" s="29">
        <v>12492.96</v>
      </c>
      <c r="D41" s="29">
        <v>12492.96</v>
      </c>
      <c r="E41" s="3"/>
    </row>
    <row r="42" spans="1:5" ht="17.100000000000001" customHeight="1" thickBot="1">
      <c r="A42" s="30"/>
      <c r="B42" s="31" t="s">
        <v>61</v>
      </c>
      <c r="C42" s="32">
        <f>C40-C41</f>
        <v>1250.9709460000013</v>
      </c>
      <c r="D42" s="32">
        <f>D40-D41</f>
        <v>1250.9709460000013</v>
      </c>
      <c r="E42" s="4"/>
    </row>
  </sheetData>
  <mergeCells count="5">
    <mergeCell ref="A1:E1"/>
    <mergeCell ref="A2:E2"/>
    <mergeCell ref="A3:N3"/>
    <mergeCell ref="A4:N4"/>
    <mergeCell ref="A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Kahalgaon STPS-I</vt:lpstr>
      <vt:lpstr>Sheet1</vt:lpstr>
      <vt:lpstr>XVI A_VSTPS_V</vt:lpstr>
      <vt:lpstr>'Kahalgaon STPS-I'!Print_Area</vt:lpstr>
      <vt:lpstr>Sheet1!Print_Area</vt:lpstr>
      <vt:lpstr>'Kahalgaon STPS-I'!Print_Titles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006967</dc:creator>
  <cp:lastModifiedBy>Manishkumar</cp:lastModifiedBy>
  <cp:lastPrinted>2018-08-20T07:29:26Z</cp:lastPrinted>
  <dcterms:created xsi:type="dcterms:W3CDTF">2017-11-27T12:02:36Z</dcterms:created>
  <dcterms:modified xsi:type="dcterms:W3CDTF">2019-01-18T05:13:23Z</dcterms:modified>
</cp:coreProperties>
</file>